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фактически реализован.проекты" sheetId="6" r:id="rId1"/>
  </sheets>
  <definedNames>
    <definedName name="_xlnm._FilterDatabase" localSheetId="0" hidden="1">'фактически реализован.проекты'!$A$6:$R$122</definedName>
    <definedName name="_xlnm.Print_Area" localSheetId="0">'фактически реализован.проекты'!$A$1:$H$121</definedName>
  </definedNames>
  <calcPr calcId="152511"/>
</workbook>
</file>

<file path=xl/calcChain.xml><?xml version="1.0" encoding="utf-8"?>
<calcChain xmlns="http://schemas.openxmlformats.org/spreadsheetml/2006/main">
  <c r="D68" i="6" l="1"/>
  <c r="D8" i="6" l="1"/>
  <c r="D16" i="6" l="1"/>
  <c r="D13" i="6"/>
  <c r="D95" i="6" l="1"/>
  <c r="D96" i="6"/>
  <c r="D94" i="6" l="1"/>
  <c r="H114" i="6"/>
  <c r="D71" i="6" l="1"/>
  <c r="H119" i="6" l="1"/>
  <c r="G119" i="6"/>
  <c r="E119" i="6"/>
  <c r="E6" i="6" l="1"/>
  <c r="E11" i="6"/>
  <c r="D7" i="6" l="1"/>
  <c r="D9" i="6"/>
  <c r="D10" i="6"/>
  <c r="D14" i="6"/>
  <c r="D15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1" i="6"/>
  <c r="D53" i="6"/>
  <c r="D55" i="6"/>
  <c r="D56" i="6"/>
  <c r="D57" i="6"/>
  <c r="D58" i="6"/>
  <c r="D60" i="6"/>
  <c r="D61" i="6"/>
  <c r="D62" i="6"/>
  <c r="D64" i="6"/>
  <c r="D63" i="6" s="1"/>
  <c r="D66" i="6"/>
  <c r="D67" i="6"/>
  <c r="D69" i="6"/>
  <c r="D70" i="6"/>
  <c r="D72" i="6"/>
  <c r="D73" i="6"/>
  <c r="D75" i="6"/>
  <c r="D76" i="6"/>
  <c r="D78" i="6"/>
  <c r="D79" i="6"/>
  <c r="D80" i="6"/>
  <c r="D81" i="6"/>
  <c r="D83" i="6"/>
  <c r="D84" i="6"/>
  <c r="D85" i="6"/>
  <c r="D86" i="6"/>
  <c r="D88" i="6"/>
  <c r="D89" i="6"/>
  <c r="D90" i="6"/>
  <c r="D91" i="6"/>
  <c r="D92" i="6"/>
  <c r="D93" i="6"/>
  <c r="D98" i="6"/>
  <c r="D99" i="6"/>
  <c r="D100" i="6"/>
  <c r="D101" i="6"/>
  <c r="D103" i="6"/>
  <c r="D104" i="6"/>
  <c r="D105" i="6"/>
  <c r="D106" i="6"/>
  <c r="D107" i="6"/>
  <c r="D108" i="6"/>
  <c r="D110" i="6"/>
  <c r="D111" i="6"/>
  <c r="D112" i="6"/>
  <c r="D114" i="6"/>
  <c r="D115" i="6"/>
  <c r="D116" i="6"/>
  <c r="D117" i="6"/>
  <c r="D118" i="6"/>
  <c r="D119" i="6"/>
  <c r="D120" i="6"/>
  <c r="F6" i="6"/>
  <c r="E113" i="6"/>
  <c r="F113" i="6"/>
  <c r="G113" i="6"/>
  <c r="H113" i="6"/>
  <c r="E109" i="6"/>
  <c r="F109" i="6"/>
  <c r="G109" i="6"/>
  <c r="H109" i="6"/>
  <c r="E102" i="6"/>
  <c r="F102" i="6"/>
  <c r="G102" i="6"/>
  <c r="H102" i="6"/>
  <c r="E97" i="6"/>
  <c r="F97" i="6"/>
  <c r="G97" i="6"/>
  <c r="H97" i="6"/>
  <c r="E94" i="6"/>
  <c r="F94" i="6"/>
  <c r="G94" i="6"/>
  <c r="H94" i="6"/>
  <c r="E87" i="6"/>
  <c r="F87" i="6"/>
  <c r="G87" i="6"/>
  <c r="H87" i="6"/>
  <c r="E82" i="6"/>
  <c r="F82" i="6"/>
  <c r="G82" i="6"/>
  <c r="H82" i="6"/>
  <c r="E77" i="6"/>
  <c r="F77" i="6"/>
  <c r="G77" i="6"/>
  <c r="H77" i="6"/>
  <c r="E74" i="6"/>
  <c r="F74" i="6"/>
  <c r="G74" i="6"/>
  <c r="H74" i="6"/>
  <c r="E65" i="6"/>
  <c r="F65" i="6"/>
  <c r="G65" i="6"/>
  <c r="H65" i="6"/>
  <c r="E63" i="6"/>
  <c r="F63" i="6"/>
  <c r="G63" i="6"/>
  <c r="H63" i="6"/>
  <c r="E59" i="6"/>
  <c r="F59" i="6"/>
  <c r="G59" i="6"/>
  <c r="H59" i="6"/>
  <c r="E54" i="6"/>
  <c r="F54" i="6"/>
  <c r="G54" i="6"/>
  <c r="H54" i="6"/>
  <c r="E50" i="6"/>
  <c r="F50" i="6"/>
  <c r="H50" i="6"/>
  <c r="F11" i="6"/>
  <c r="G11" i="6"/>
  <c r="H11" i="6"/>
  <c r="G6" i="6"/>
  <c r="H6" i="6"/>
  <c r="D97" i="6" l="1"/>
  <c r="D74" i="6"/>
  <c r="D109" i="6"/>
  <c r="D82" i="6"/>
  <c r="D59" i="6"/>
  <c r="D54" i="6"/>
  <c r="D102" i="6"/>
  <c r="D87" i="6"/>
  <c r="D77" i="6"/>
  <c r="D65" i="6"/>
  <c r="D113" i="6"/>
  <c r="D11" i="6"/>
  <c r="D6" i="6"/>
  <c r="E121" i="6"/>
  <c r="H121" i="6"/>
  <c r="F121" i="6"/>
  <c r="B121" i="6" l="1"/>
  <c r="G50" i="6" l="1"/>
  <c r="G121" i="6" s="1"/>
  <c r="D52" i="6"/>
  <c r="D50" i="6" s="1"/>
  <c r="D121" i="6" s="1"/>
</calcChain>
</file>

<file path=xl/sharedStrings.xml><?xml version="1.0" encoding="utf-8"?>
<sst xmlns="http://schemas.openxmlformats.org/spreadsheetml/2006/main" count="226" uniqueCount="135">
  <si>
    <t>Название проекта</t>
  </si>
  <si>
    <t>Полная стоимость проекта, руб.</t>
  </si>
  <si>
    <t>средства бюджета  поселения</t>
  </si>
  <si>
    <t>пожертвования физических лиц</t>
  </si>
  <si>
    <t>пожертвования юр. лиц и ИП</t>
  </si>
  <si>
    <t>городское поселение "Город Великий Устюг"</t>
  </si>
  <si>
    <t>городское поселение Красавино</t>
  </si>
  <si>
    <t>городское поселение Кузино</t>
  </si>
  <si>
    <t>сельское поселение Верхневарженское</t>
  </si>
  <si>
    <t>сельское поселение Заречное</t>
  </si>
  <si>
    <t>сельское поселение Красавинское</t>
  </si>
  <si>
    <t xml:space="preserve"> сельское поселение Ломоватское</t>
  </si>
  <si>
    <t>сельское поселение Марденгское</t>
  </si>
  <si>
    <t>сельское поселение Орловское</t>
  </si>
  <si>
    <t>сельское поселение Самотовинское</t>
  </si>
  <si>
    <t>сельское поселение Теплогорское</t>
  </si>
  <si>
    <t>сельское поселение Трегубовское</t>
  </si>
  <si>
    <t>сельское поселение Усть-Алексеевское</t>
  </si>
  <si>
    <t>сельское поселение Юдинское</t>
  </si>
  <si>
    <t>ИТОГО</t>
  </si>
  <si>
    <t>Модернизация  системы уличного освещения на улице Железнодорожная пос. Ломоватка сельского поселения Ломоватское</t>
  </si>
  <si>
    <t>Ремонт теплотрассы по ул. Ленина  в пос. Ломоватка сельского поселения Ломоватское</t>
  </si>
  <si>
    <t>Великоустюгский район</t>
  </si>
  <si>
    <t>Благоустройство</t>
  </si>
  <si>
    <t>Кол-во проектов</t>
  </si>
  <si>
    <t>Обустройство детской игровой площадки в д. Ершово</t>
  </si>
  <si>
    <t>Обустройство контейнерных площадок для накопления твердых коммунальных отходов в населенных пунктах  сельского поселения Красавинское: с. Васильевское, д. Боровинка, д. Березниково, д. Скорняково, д. Клепиково, д. Большое Есиплево, д. Кошово, д. Бушково, д. Полутово</t>
  </si>
  <si>
    <t>сельское поселение Опокское</t>
  </si>
  <si>
    <t>Обустройство спортивной площадки д.Морозовица ул.Набережная</t>
  </si>
  <si>
    <t>Приобретение и монтаж игровой установки с баскетбольным щитом в п. Энергетик</t>
  </si>
  <si>
    <t>Устройство ограждения места массового отдыха в д. Чернево сельского поселения Орловское</t>
  </si>
  <si>
    <t>Массовый отдых</t>
  </si>
  <si>
    <t>Наружные сети водопровода и канализации к жилому дому по адресу: г. Великий Устюг, ул. Садовая, д. 5 (наружный ввод)</t>
  </si>
  <si>
    <t>ЖКХ</t>
  </si>
  <si>
    <t>Наружные сети водопровода и канализации к жилому дому по адресу: г. Великий Устюг, ул. Садовая, д. 5 (выпуск канализации)</t>
  </si>
  <si>
    <t>Наружные сети канализации (выпуск) к жилому дому по адресу: г. Великий Устюг, ул. Нахимова, д. 24</t>
  </si>
  <si>
    <t>ТКО</t>
  </si>
  <si>
    <t>Ремонт шахтных колодцев общего пользования в п. Новатор (ул. Кирова) и д. Красавино сельского поселения Самотовинского</t>
  </si>
  <si>
    <t>Наружные сети водопровода к жилому дому № 60 по ул. Советская (ввод водопровода в дом) в п. Новатор сельского поселения Самотовинского</t>
  </si>
  <si>
    <t>Оборудование пешеходного перехода через затон Кузино</t>
  </si>
  <si>
    <t>Ремонт общественного шахтного колодца в п. Кузино</t>
  </si>
  <si>
    <t>Опиловка (ликвидация) ветхих деревьев в целях обеспечения безопасности людей и сохранности жилищного фонда в п. Кузино</t>
  </si>
  <si>
    <t>Культура</t>
  </si>
  <si>
    <t>Устройство детской игровой площадки в д. Плесо сельского поселения Орловское</t>
  </si>
  <si>
    <t>Приобретение контейнера для сбора и накопления крупногабаритного мусора и установка контейнерной площадки в селе Верхняя Шарденьга сельского поселения Усть-Алексеевское</t>
  </si>
  <si>
    <t>Приобретение дополнительного детского спортивного оборудования для установки на детскую игровую площадку в д. Золотавцево</t>
  </si>
  <si>
    <t>Наружные сети канализации (выпуск) к жилому дому по адресу: г. Великий Устюг, пер. Октябрьский, д. 15</t>
  </si>
  <si>
    <t>Обустройство детской игровой площадки на ул.Красавинская (микрорайон Борки) в г. Великий Устюг</t>
  </si>
  <si>
    <t>Наружная канализация для жилого дома по адресу: г.Великий Устюг, Советский пр. д.94</t>
  </si>
  <si>
    <t>Обустройство тротуара по ул.Кирова (от ул.Красная до ул. Герцена) по нечётной стороне</t>
  </si>
  <si>
    <t>Уборка тополя по адресу: г.Великий Устюг, Дымково, ул. Вторая, д.12</t>
  </si>
  <si>
    <t>Приобретение бункеров-накопителей для крупногабаритных отходов в п.Кузино</t>
  </si>
  <si>
    <t>Приобретение дополнительного детского игрового оборудования для установки на детскую игровую площадку в д. Сотниково</t>
  </si>
  <si>
    <t>Организация освещения территории д. Бухинино в районе домов 25-27 с использованием энергосберегающих технологий</t>
  </si>
  <si>
    <t>Устройство сценического стационарного комплекса "Ракушка" в д. Теплогорье</t>
  </si>
  <si>
    <t>Приобретение рабочей мебели для осуществления культурно-досуговой деятельности в МБУК "Ломоватский СДК"</t>
  </si>
  <si>
    <t>Приобретение и установка контейнеров для сбора и накопления крупногабаритного мусора в с. Васильевское, д. Скорняково</t>
  </si>
  <si>
    <t xml:space="preserve">Приобретение детского игрового комплекса для установки на детскую игровую площадку в д. Хорхорино </t>
  </si>
  <si>
    <t>Приобретение дополнительного детского игрового комплекса для установки на детскую игровую площадку в д. Будрино</t>
  </si>
  <si>
    <t>Устройство трап-лестницы на ул. Г.Коншина в г.Красавино</t>
  </si>
  <si>
    <t>Ремонт помещения для клубных формирований в д.Лодейка, д.7</t>
  </si>
  <si>
    <t>Обустройство детских площадок в д. Благовещенье, ул. Школьная и ул. Майская</t>
  </si>
  <si>
    <t>Обустойство детской площадки в д. Гузнищево, ул. Сосновая</t>
  </si>
  <si>
    <t>Приобретение дополнительного оборудования для спортивной игровой  площадки в селе Верхняя Шарденьга сельского поселения Усть-Алексеевское</t>
  </si>
  <si>
    <t>Устройство роликовой дорожки в д.Чернево сельского поселения Орловское</t>
  </si>
  <si>
    <t>Спорт</t>
  </si>
  <si>
    <t>Устройство детской площадки на ул. Дачная</t>
  </si>
  <si>
    <t>Приобретение сценических костюмов для творческого коллектива "Гармония"</t>
  </si>
  <si>
    <t>Уборка деревьев (берёз) по адресу: г.Великий Устюг, ул. Угловского, д.111</t>
  </si>
  <si>
    <t>Уборка деревьев (берёз) по адресу: г.Великий Устюг, пер Заводской д.4</t>
  </si>
  <si>
    <t>Уборка берёзы по адресу: г.Великий Устюг, ул. Виноградова 85 а</t>
  </si>
  <si>
    <t>Уборка деревьев (черёмух, берёз) по адресу: г.Великий Устюг, ул. Луговая, д.50 (перекрёсток ул. Рабочая)</t>
  </si>
  <si>
    <t>Уборка берёз по адресу: г.Великий Устюг, ул. Вепрёва, д.6</t>
  </si>
  <si>
    <t>Уборка берёзы по адресу: г.Великий Устюг, ул. Васендина, д.42 а</t>
  </si>
  <si>
    <t>Приобретение проектора с экраном и рециркуляторов в МБУК "Верхневарженский ДК"</t>
  </si>
  <si>
    <t>Приобретение, устройство тренажеров и устройство ограждения на детской спортивной площадке в д. Мякинницыно</t>
  </si>
  <si>
    <t xml:space="preserve">Текущий ремонт помещений здания Полутовоского клуба в сельскои поселении Красавинское </t>
  </si>
  <si>
    <t xml:space="preserve">Приобретение спортивных костюмов для спортивной команды сельского поселения Красавинское </t>
  </si>
  <si>
    <t>Благоустройство общественной территории по ул.Советская, п.Новатор</t>
  </si>
  <si>
    <t>Наружные сети водопровода для жилого дома по адресу: г.Великий Устюг, ул.Кооперативная, д. 17</t>
  </si>
  <si>
    <t>Благоустройство детской игровой площадки по адресу: г.Великий Устюг, ул.Водников,д.26</t>
  </si>
  <si>
    <t>Наружные сети канализации для жилого дома по адресу: г.Великий Устюг, ул. Кооперативная, д. 17</t>
  </si>
  <si>
    <t>Обустройство тротуара около домов по адресу: г. Великий Устюг, ул. Гледенская, дд. 8, 12, 16</t>
  </si>
  <si>
    <t>Благоустройство пешеходной зоны (устройство тротуара) около жилого дома № 64 по улице Неводчикова в городе Великий Устюг</t>
  </si>
  <si>
    <t>Обустройство тротуара по ул. Катышево (от ул. Павла Покровского до ул. Копылова) в г.Великий Устюг</t>
  </si>
  <si>
    <t>Обустройство тротуара на  ул. Энгельса по нечётной стороне (от ул. Дежнёва до ул. Атласова)  в г. Великий Устюг</t>
  </si>
  <si>
    <t>Обустройство контейнерной площадки по адресу: г. Великий Устюг, ул. Неводчикова д.63</t>
  </si>
  <si>
    <t>Изготовление и установка контейнерной площадки по адресу: г. Великий Устюг, ул. Гледенская д.д.8,12</t>
  </si>
  <si>
    <t>Благоустройство территории возле универсальной площадки для игровых видов спорта в "Сквере на Шумилова" г. Великий Устюг</t>
  </si>
  <si>
    <t>Обустройство тротуара по ул.Набережная (от ул.Маяковского до ул.Неводчикова) в г. Великий Устюг</t>
  </si>
  <si>
    <t>Устройство спортивной площадки по адресу: г.Великий Устюг, ул.Неводчикова, д.42</t>
  </si>
  <si>
    <t xml:space="preserve">Наружные сети канализации к жилым домам по адресу: г.Великий Устюг, ул.Водников, дд. 1, 3 </t>
  </si>
  <si>
    <t>Изготовление и установка деревянной качели в д. Большая Синега</t>
  </si>
  <si>
    <t>Благоустройство общественной территории - сквера "Нагорный" в г.Великий Устюг</t>
  </si>
  <si>
    <t>Наружные сети водопровода к жилому дому по адресу: г. Великий Устюг, ул. Пионерская, д.1</t>
  </si>
  <si>
    <t>Благоустройство пешеходной зоны (устройство тротуара) по ул. Сахарова в городе Великий Устюг</t>
  </si>
  <si>
    <t>Связь</t>
  </si>
  <si>
    <t>Строительство сети доступа по технологии PON в деревне Скорняково Великоустюгского района</t>
  </si>
  <si>
    <t>Обустройство контейнерных площадок в п. Сусоловка и в п. Северный сельского поселения Сусоловское</t>
  </si>
  <si>
    <t>Оплачено за выполненные работы, рублей в том числе за счет</t>
  </si>
  <si>
    <t>в том числе за счет средств:</t>
  </si>
  <si>
    <t>средства областного бюджета</t>
  </si>
  <si>
    <t>Наружные сети канализации (выпуск) к жилому дому по адресу: г. Великий Устюг, ул. Копылова, д. 9</t>
  </si>
  <si>
    <t>Обустройство тротуара на перекрёстке ул. Красная и ул. Красноармейская в г. Великий Устюг</t>
  </si>
  <si>
    <t>Устройство участка ливневой канализации в районе магазина по ул. Гледенская д.75в, г. Великий Устюг</t>
  </si>
  <si>
    <t>Устройство контейнерных площадок в д. Бобровниково, д. Заямжа, д. Уржумово, д. Нокшино, д. Золотавцево и приобретение контейнеров под ТБО</t>
  </si>
  <si>
    <t>Направление реализации проекта</t>
  </si>
  <si>
    <r>
      <t>Изготовление и установка контейнерных площадок и контейнеров объёмом 8м</t>
    </r>
    <r>
      <rPr>
        <vertAlign val="superscript"/>
        <sz val="14"/>
        <rFont val="Times New Roman"/>
        <family val="1"/>
        <charset val="204"/>
      </rPr>
      <t>3</t>
    </r>
    <r>
      <rPr>
        <sz val="14"/>
        <rFont val="Times New Roman"/>
        <family val="1"/>
        <charset val="204"/>
      </rPr>
      <t xml:space="preserve"> для твёрдых коммунальных отходов</t>
    </r>
  </si>
  <si>
    <t>Обустройство тротуара по ул. Гледенская (от ул. Песчаная до дома № 37 по ул. Гледенская) в г. Великий Устюг</t>
  </si>
  <si>
    <r>
      <t>Приобретение евроконтейнеров объёмом 1,1 м</t>
    </r>
    <r>
      <rPr>
        <vertAlign val="superscript"/>
        <sz val="14"/>
        <rFont val="Times New Roman"/>
        <family val="1"/>
        <charset val="204"/>
      </rPr>
      <t>3</t>
    </r>
    <r>
      <rPr>
        <sz val="14"/>
        <rFont val="Times New Roman"/>
        <family val="1"/>
        <charset val="204"/>
      </rPr>
      <t xml:space="preserve"> для сбора твёрдых коммунальных отходов</t>
    </r>
  </si>
  <si>
    <t>Уборка деревьев, кустов, кронирование берез по адресу: г.Великий Устюг, ул. Кооперативная д.17</t>
  </si>
  <si>
    <t>Установка дренажного колодца в черте ГП "Город Великий Устюг"</t>
  </si>
  <si>
    <t>Приобретение контейнеров для сбора и накопления крупногабаритного мусора и установка контейнерной площадки в селе Усть Алексеево</t>
  </si>
  <si>
    <t>Устройство общественного тротуара с лестницей в д. Мякинницыно</t>
  </si>
  <si>
    <t>Опиловка ветхих деревьев и кустарников с благоустройством территории в с.Васильевское ул. Парковая, д.25, ул.Парковая, д.27, ул. Парковая, д.29, ул.Парковая, д.31а, ул.Центральная, д. 40, ул.Центральная, д.41, ул.Центральная, д.43</t>
  </si>
  <si>
    <t>Устройство пандуса к зданию МБУК "Красавинский ДК" по адресу: Вологодская область, Великоустюгский район, с. Васильевское, ул. Парковая, д.33</t>
  </si>
  <si>
    <t>Приобретение контейнеров для сбора и накопления крупногабаритного мусора в  д. Благовещенье, д. Ишутино, д. Сывороткино</t>
  </si>
  <si>
    <t>Приобретение контейнеров для ТКО и установка контейнерных площадок в д. Чернево, д. Плесо сельского поселения Орловское</t>
  </si>
  <si>
    <t>Обустройство детских игровых площадок в мкр-не Лесном и на ул. Сухонской п. Новатор сельского поселения Самотовинское</t>
  </si>
  <si>
    <t>Детская игровая площадка в д.Каликино</t>
  </si>
  <si>
    <t>Приобретение и установка дополнительного спортивного оборудования на детскую игровую площадку в д.Щекино</t>
  </si>
  <si>
    <t>Приобретение и установка дополнительного спортивного элемента на детскую игровую площадку в д.Барсуково</t>
  </si>
  <si>
    <t>Приобретение музыкального, звукового и светового оборудования в МБУК "Морозовский СКО" филиал: "Морозовский Дом культуры" деревня Морозовица, ул. Набережная, д.19</t>
  </si>
  <si>
    <t>Устойство контейнерных площадок в населенных пунктах сельского поселения Трегубовское: д.Щекино, д.Старково, д.Верхнее Якутино, д.Пеганово, д.Скородум, д.Михнинская, д.Новоселово</t>
  </si>
  <si>
    <t>Приобретение рабочей мебели, спортивного инвентаря, приобретение и установка входных дверей для осуществления культурно-досуговой деятельности в бюджетном учреждении культуры  "Юдинский Дом культуры"</t>
  </si>
  <si>
    <t>Приобретение сценических костюмов для творческого коллектива "Вдохновение"</t>
  </si>
  <si>
    <t>Приобретение музыкального оборудования для МБУК "Полдарский Дом культуры"</t>
  </si>
  <si>
    <t>Приобретение музыкального оборудования для Кичугского клуба - филиала МБУК "Полдарский Дом культуры"</t>
  </si>
  <si>
    <t>Устройство зимнего аттракциона "Горка" в д. Чернево сельского поселения Орловское</t>
  </si>
  <si>
    <t>Приобретение мультимедийного проектора с экраном в МБУК "Орловский Дом культуры"</t>
  </si>
  <si>
    <t>Приобретение мультимедийного проектора с экраном  в МБУК "Теплогорский Дом культуры"</t>
  </si>
  <si>
    <t>Ремонт колодца в деревне Удачино                               (с.п. Верхневарженское)</t>
  </si>
  <si>
    <t>Устройство крытых контейнерных площадок с бетонным основанием  в д. Теплогорье</t>
  </si>
  <si>
    <t>Информация о фактически реализованных проектах "Народный бюджет" в 2022 году</t>
  </si>
  <si>
    <t xml:space="preserve">ЖКХ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</si>
</sst>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\ _₽_-;\-* #,##0.00\ _₽_-;_-* \-??\ _₽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20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AA4A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43" fontId="9" fillId="0" borderId="0" applyFont="0" applyFill="0" applyBorder="0" applyAlignment="0" applyProtection="0"/>
    <xf numFmtId="0" fontId="14" fillId="0" borderId="0"/>
    <xf numFmtId="164" fontId="14" fillId="0" borderId="0" applyBorder="0" applyProtection="0"/>
    <xf numFmtId="0" fontId="13" fillId="0" borderId="0"/>
    <xf numFmtId="0" fontId="13" fillId="0" borderId="0"/>
  </cellStyleXfs>
  <cellXfs count="44">
    <xf numFmtId="0" fontId="0" fillId="0" borderId="0" xfId="0"/>
    <xf numFmtId="0" fontId="3" fillId="2" borderId="0" xfId="1" applyFont="1" applyFill="1"/>
    <xf numFmtId="0" fontId="5" fillId="2" borderId="0" xfId="1" applyFont="1" applyFill="1"/>
    <xf numFmtId="0" fontId="5" fillId="0" borderId="0" xfId="1" applyFont="1" applyFill="1"/>
    <xf numFmtId="0" fontId="10" fillId="2" borderId="0" xfId="1" applyFont="1" applyFill="1"/>
    <xf numFmtId="0" fontId="3" fillId="3" borderId="0" xfId="1" applyFont="1" applyFill="1"/>
    <xf numFmtId="0" fontId="3" fillId="4" borderId="0" xfId="1" applyFont="1" applyFill="1"/>
    <xf numFmtId="0" fontId="3" fillId="0" borderId="0" xfId="1" applyFont="1" applyFill="1"/>
    <xf numFmtId="0" fontId="6" fillId="0" borderId="0" xfId="1" applyFont="1" applyFill="1"/>
    <xf numFmtId="0" fontId="7" fillId="0" borderId="0" xfId="1" applyFont="1" applyFill="1"/>
    <xf numFmtId="0" fontId="10" fillId="0" borderId="0" xfId="1" applyFont="1" applyFill="1"/>
    <xf numFmtId="2" fontId="5" fillId="0" borderId="0" xfId="1" applyNumberFormat="1" applyFont="1" applyFill="1" applyBorder="1" applyAlignment="1">
      <alignment horizontal="right" wrapText="1"/>
    </xf>
    <xf numFmtId="0" fontId="5" fillId="0" borderId="0" xfId="1" applyFont="1" applyFill="1" applyBorder="1"/>
    <xf numFmtId="0" fontId="11" fillId="0" borderId="0" xfId="1" applyFont="1" applyFill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wrapText="1"/>
    </xf>
    <xf numFmtId="1" fontId="4" fillId="2" borderId="1" xfId="1" applyNumberFormat="1" applyFont="1" applyFill="1" applyBorder="1" applyAlignment="1">
      <alignment horizontal="center" wrapText="1"/>
    </xf>
    <xf numFmtId="43" fontId="5" fillId="2" borderId="1" xfId="3" applyNumberFormat="1" applyFont="1" applyFill="1" applyBorder="1" applyAlignment="1">
      <alignment horizontal="right" wrapText="1"/>
    </xf>
    <xf numFmtId="4" fontId="6" fillId="2" borderId="1" xfId="1" applyNumberFormat="1" applyFont="1" applyFill="1" applyBorder="1" applyAlignment="1">
      <alignment horizontal="left" wrapText="1"/>
    </xf>
    <xf numFmtId="1" fontId="5" fillId="2" borderId="1" xfId="1" applyNumberFormat="1" applyFont="1" applyFill="1" applyBorder="1" applyAlignment="1">
      <alignment horizontal="center" wrapText="1"/>
    </xf>
    <xf numFmtId="43" fontId="5" fillId="2" borderId="1" xfId="3" applyFont="1" applyFill="1" applyBorder="1" applyAlignment="1">
      <alignment horizontal="right" wrapText="1"/>
    </xf>
    <xf numFmtId="43" fontId="6" fillId="2" borderId="1" xfId="3" applyFont="1" applyFill="1" applyBorder="1" applyAlignment="1">
      <alignment horizontal="right" wrapText="1"/>
    </xf>
    <xf numFmtId="1" fontId="6" fillId="2" borderId="1" xfId="1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 applyProtection="1">
      <alignment horizontal="left" wrapText="1"/>
      <protection locked="0"/>
    </xf>
    <xf numFmtId="2" fontId="5" fillId="2" borderId="1" xfId="0" applyNumberFormat="1" applyFont="1" applyFill="1" applyBorder="1" applyAlignment="1" applyProtection="1">
      <alignment horizontal="left" wrapText="1"/>
      <protection locked="0"/>
    </xf>
    <xf numFmtId="0" fontId="5" fillId="2" borderId="1" xfId="1" applyFont="1" applyFill="1" applyBorder="1" applyAlignment="1">
      <alignment horizontal="left" wrapText="1"/>
    </xf>
    <xf numFmtId="4" fontId="5" fillId="2" borderId="1" xfId="1" applyNumberFormat="1" applyFont="1" applyFill="1" applyBorder="1" applyAlignment="1">
      <alignment horizontal="right" wrapText="1"/>
    </xf>
    <xf numFmtId="0" fontId="6" fillId="2" borderId="1" xfId="1" applyFont="1" applyFill="1" applyBorder="1" applyAlignment="1">
      <alignment horizontal="left" wrapText="1"/>
    </xf>
    <xf numFmtId="0" fontId="5" fillId="2" borderId="1" xfId="1" applyFont="1" applyFill="1" applyBorder="1" applyAlignment="1">
      <alignment horizontal="center"/>
    </xf>
    <xf numFmtId="0" fontId="5" fillId="2" borderId="1" xfId="2" applyFont="1" applyFill="1" applyBorder="1" applyAlignment="1" applyProtection="1">
      <alignment horizontal="left" wrapText="1"/>
      <protection locked="0"/>
    </xf>
    <xf numFmtId="43" fontId="5" fillId="2" borderId="1" xfId="3" applyFont="1" applyFill="1" applyBorder="1" applyAlignment="1" applyProtection="1">
      <alignment horizontal="right" wrapText="1"/>
      <protection locked="0"/>
    </xf>
    <xf numFmtId="0" fontId="5" fillId="2" borderId="1" xfId="0" applyNumberFormat="1" applyFont="1" applyFill="1" applyBorder="1" applyAlignment="1">
      <alignment horizontal="left" wrapText="1"/>
    </xf>
    <xf numFmtId="4" fontId="8" fillId="2" borderId="1" xfId="1" applyNumberFormat="1" applyFont="1" applyFill="1" applyBorder="1" applyAlignment="1">
      <alignment horizontal="left" wrapText="1"/>
    </xf>
    <xf numFmtId="1" fontId="8" fillId="2" borderId="1" xfId="1" applyNumberFormat="1" applyFont="1" applyFill="1" applyBorder="1" applyAlignment="1">
      <alignment horizontal="center" wrapText="1"/>
    </xf>
    <xf numFmtId="4" fontId="8" fillId="2" borderId="5" xfId="1" applyNumberFormat="1" applyFont="1" applyFill="1" applyBorder="1" applyAlignment="1">
      <alignment wrapText="1"/>
    </xf>
    <xf numFmtId="43" fontId="8" fillId="2" borderId="1" xfId="3" applyFont="1" applyFill="1" applyBorder="1" applyAlignment="1">
      <alignment horizontal="right" wrapText="1"/>
    </xf>
  </cellXfs>
  <cellStyles count="8">
    <cellStyle name="Обычный" xfId="0" builtinId="0"/>
    <cellStyle name="Обычный 2" xfId="1"/>
    <cellStyle name="Обычный 2 2" xfId="6"/>
    <cellStyle name="Обычный 3" xfId="2"/>
    <cellStyle name="Обычный 3 2" xfId="7"/>
    <cellStyle name="Обычный 4" xfId="4"/>
    <cellStyle name="Финансовый" xfId="3" builtinId="3"/>
    <cellStyle name="Финансовый 2" xfId="5"/>
  </cellStyles>
  <dxfs count="0"/>
  <tableStyles count="0" defaultTableStyle="TableStyleMedium2" defaultPivotStyle="PivotStyleMedium9"/>
  <colors>
    <mruColors>
      <color rgb="FFFAA4AC"/>
      <color rgb="FFFFEFFF"/>
      <color rgb="FFFFE5FF"/>
      <color rgb="FFFFDDFF"/>
      <color rgb="FFF2F0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122"/>
  <sheetViews>
    <sheetView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10" sqref="C10"/>
    </sheetView>
  </sheetViews>
  <sheetFormatPr defaultRowHeight="26.25" x14ac:dyDescent="0.4"/>
  <cols>
    <col min="1" max="1" width="13.42578125" style="1" customWidth="1"/>
    <col min="2" max="2" width="9.28515625" style="1" customWidth="1"/>
    <col min="3" max="3" width="62.140625" style="1" customWidth="1"/>
    <col min="4" max="8" width="27.7109375" style="1" customWidth="1"/>
    <col min="9" max="9" width="9.28515625" style="1" customWidth="1"/>
    <col min="10" max="16384" width="9.140625" style="1"/>
  </cols>
  <sheetData>
    <row r="1" spans="1:97" ht="24.75" customHeight="1" x14ac:dyDescent="0.4">
      <c r="A1" s="13" t="s">
        <v>133</v>
      </c>
      <c r="B1" s="13"/>
      <c r="C1" s="13"/>
      <c r="D1" s="13"/>
      <c r="E1" s="13"/>
      <c r="F1" s="13"/>
      <c r="G1" s="13"/>
      <c r="H1" s="13"/>
      <c r="I1" s="3"/>
      <c r="J1" s="3"/>
      <c r="K1" s="3"/>
      <c r="L1" s="3"/>
      <c r="M1" s="3"/>
      <c r="N1" s="3"/>
      <c r="O1" s="3"/>
      <c r="P1" s="3"/>
      <c r="Q1" s="3"/>
      <c r="R1" s="3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</row>
    <row r="2" spans="1:97" ht="11.25" customHeight="1" x14ac:dyDescent="0.4">
      <c r="A2" s="3"/>
      <c r="B2" s="3"/>
      <c r="C2" s="3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8.75" customHeight="1" x14ac:dyDescent="0.4">
      <c r="A3" s="14" t="s">
        <v>106</v>
      </c>
      <c r="B3" s="14" t="s">
        <v>24</v>
      </c>
      <c r="C3" s="14" t="s">
        <v>0</v>
      </c>
      <c r="D3" s="15" t="s">
        <v>99</v>
      </c>
      <c r="E3" s="16"/>
      <c r="F3" s="16"/>
      <c r="G3" s="16"/>
      <c r="H3" s="17"/>
      <c r="I3" s="3"/>
      <c r="J3" s="3"/>
      <c r="K3" s="3"/>
      <c r="L3" s="3"/>
      <c r="M3" s="3"/>
      <c r="N3" s="3"/>
      <c r="O3" s="3"/>
      <c r="P3" s="3"/>
      <c r="Q3" s="3"/>
      <c r="R3" s="3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97" ht="27.75" customHeight="1" x14ac:dyDescent="0.4">
      <c r="A4" s="14"/>
      <c r="B4" s="14"/>
      <c r="C4" s="14"/>
      <c r="D4" s="18" t="s">
        <v>1</v>
      </c>
      <c r="E4" s="15" t="s">
        <v>100</v>
      </c>
      <c r="F4" s="16"/>
      <c r="G4" s="16"/>
      <c r="H4" s="17"/>
      <c r="I4" s="3"/>
      <c r="J4" s="3"/>
      <c r="K4" s="3"/>
      <c r="L4" s="3"/>
      <c r="M4" s="3"/>
      <c r="N4" s="3"/>
      <c r="O4" s="3"/>
      <c r="P4" s="3"/>
      <c r="Q4" s="3"/>
      <c r="R4" s="3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</row>
    <row r="5" spans="1:97" ht="68.25" customHeight="1" x14ac:dyDescent="0.4">
      <c r="A5" s="19"/>
      <c r="B5" s="14"/>
      <c r="C5" s="19"/>
      <c r="D5" s="20"/>
      <c r="E5" s="21" t="s">
        <v>2</v>
      </c>
      <c r="F5" s="21" t="s">
        <v>3</v>
      </c>
      <c r="G5" s="21" t="s">
        <v>4</v>
      </c>
      <c r="H5" s="21" t="s">
        <v>101</v>
      </c>
      <c r="I5" s="3"/>
      <c r="J5" s="3"/>
      <c r="K5" s="3"/>
      <c r="L5" s="3"/>
      <c r="M5" s="3"/>
      <c r="N5" s="3"/>
      <c r="O5" s="3"/>
      <c r="P5" s="3"/>
      <c r="Q5" s="3"/>
      <c r="R5" s="3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</row>
    <row r="6" spans="1:97" s="5" customFormat="1" x14ac:dyDescent="0.4">
      <c r="A6" s="22"/>
      <c r="B6" s="23">
        <v>4</v>
      </c>
      <c r="C6" s="22" t="s">
        <v>22</v>
      </c>
      <c r="D6" s="24">
        <f>SUM(D7:D10)</f>
        <v>1028048</v>
      </c>
      <c r="E6" s="24">
        <f>SUM(E7:E10)</f>
        <v>199814.44</v>
      </c>
      <c r="F6" s="24">
        <f t="shared" ref="F6:H6" si="0">SUM(F7:F10)</f>
        <v>108599.95999999999</v>
      </c>
      <c r="G6" s="24">
        <f t="shared" si="0"/>
        <v>0</v>
      </c>
      <c r="H6" s="24">
        <f t="shared" si="0"/>
        <v>719633.6</v>
      </c>
      <c r="I6" s="3"/>
      <c r="J6" s="3"/>
      <c r="K6" s="3"/>
      <c r="L6" s="3"/>
      <c r="M6" s="3"/>
      <c r="N6" s="3"/>
      <c r="O6" s="3"/>
      <c r="P6" s="3"/>
      <c r="Q6" s="3"/>
      <c r="R6" s="3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</row>
    <row r="7" spans="1:97" ht="39" customHeight="1" x14ac:dyDescent="0.4">
      <c r="A7" s="25" t="s">
        <v>134</v>
      </c>
      <c r="B7" s="26">
        <v>1</v>
      </c>
      <c r="C7" s="25" t="s">
        <v>21</v>
      </c>
      <c r="D7" s="24">
        <f>SUM(E7:H7)</f>
        <v>599998</v>
      </c>
      <c r="E7" s="27">
        <v>116399.44</v>
      </c>
      <c r="F7" s="27">
        <v>63599.96</v>
      </c>
      <c r="G7" s="27">
        <v>0</v>
      </c>
      <c r="H7" s="27">
        <v>419998.6</v>
      </c>
      <c r="I7" s="3"/>
      <c r="J7" s="3"/>
      <c r="K7" s="3"/>
      <c r="L7" s="3"/>
      <c r="M7" s="3"/>
      <c r="N7" s="3"/>
      <c r="O7" s="3"/>
      <c r="P7" s="3"/>
      <c r="Q7" s="3"/>
      <c r="R7" s="3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</row>
    <row r="8" spans="1:97" ht="57.75" customHeight="1" x14ac:dyDescent="0.4">
      <c r="A8" s="25" t="s">
        <v>134</v>
      </c>
      <c r="B8" s="26">
        <v>2</v>
      </c>
      <c r="C8" s="25" t="s">
        <v>131</v>
      </c>
      <c r="D8" s="24">
        <f>SUM(E8:H8)</f>
        <v>118050</v>
      </c>
      <c r="E8" s="28">
        <v>29415</v>
      </c>
      <c r="F8" s="28">
        <v>6000</v>
      </c>
      <c r="G8" s="28">
        <v>0</v>
      </c>
      <c r="H8" s="28">
        <v>82635</v>
      </c>
      <c r="I8" s="3"/>
      <c r="J8" s="3"/>
      <c r="K8" s="3"/>
      <c r="L8" s="3"/>
      <c r="M8" s="3"/>
      <c r="N8" s="3"/>
      <c r="O8" s="3"/>
      <c r="P8" s="3"/>
      <c r="Q8" s="3"/>
      <c r="R8" s="3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</row>
    <row r="9" spans="1:97" s="4" customFormat="1" ht="57.75" customHeight="1" x14ac:dyDescent="0.4">
      <c r="A9" s="25" t="s">
        <v>134</v>
      </c>
      <c r="B9" s="26">
        <v>3</v>
      </c>
      <c r="C9" s="25" t="s">
        <v>38</v>
      </c>
      <c r="D9" s="24">
        <f t="shared" ref="D9:D70" si="1">SUM(E9:H9)</f>
        <v>160000</v>
      </c>
      <c r="E9" s="27">
        <v>24000</v>
      </c>
      <c r="F9" s="27">
        <v>24000</v>
      </c>
      <c r="G9" s="27">
        <v>0</v>
      </c>
      <c r="H9" s="27">
        <v>112000</v>
      </c>
      <c r="I9" s="8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</row>
    <row r="10" spans="1:97" s="4" customFormat="1" ht="57.75" customHeight="1" x14ac:dyDescent="0.4">
      <c r="A10" s="25" t="s">
        <v>134</v>
      </c>
      <c r="B10" s="26">
        <v>4</v>
      </c>
      <c r="C10" s="25" t="s">
        <v>37</v>
      </c>
      <c r="D10" s="24">
        <f t="shared" si="1"/>
        <v>150000</v>
      </c>
      <c r="E10" s="27">
        <v>30000</v>
      </c>
      <c r="F10" s="27">
        <v>15000</v>
      </c>
      <c r="G10" s="27">
        <v>0</v>
      </c>
      <c r="H10" s="27">
        <v>105000</v>
      </c>
      <c r="I10" s="8"/>
      <c r="J10" s="9"/>
      <c r="K10" s="9"/>
      <c r="L10" s="9"/>
      <c r="M10" s="9"/>
      <c r="N10" s="9"/>
      <c r="O10" s="9"/>
      <c r="P10" s="9"/>
      <c r="Q10" s="9"/>
      <c r="R10" s="9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</row>
    <row r="11" spans="1:97" s="5" customFormat="1" ht="26.25" customHeight="1" x14ac:dyDescent="0.4">
      <c r="A11" s="22"/>
      <c r="B11" s="23">
        <v>38</v>
      </c>
      <c r="C11" s="22" t="s">
        <v>5</v>
      </c>
      <c r="D11" s="24">
        <f>SUM(D12:D49)</f>
        <v>21658591.889999997</v>
      </c>
      <c r="E11" s="24">
        <f>SUM(E12:E49)</f>
        <v>4931422</v>
      </c>
      <c r="F11" s="24">
        <f t="shared" ref="F11:H11" si="2">SUM(F12:F49)</f>
        <v>1930403.7200000002</v>
      </c>
      <c r="G11" s="24">
        <f t="shared" si="2"/>
        <v>87429.24</v>
      </c>
      <c r="H11" s="24">
        <f t="shared" si="2"/>
        <v>14709336.929999998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</row>
    <row r="12" spans="1:97" ht="57.75" customHeight="1" x14ac:dyDescent="0.4">
      <c r="A12" s="25" t="s">
        <v>33</v>
      </c>
      <c r="B12" s="29">
        <v>1</v>
      </c>
      <c r="C12" s="25" t="s">
        <v>32</v>
      </c>
      <c r="D12" s="24">
        <v>412578</v>
      </c>
      <c r="E12" s="27">
        <v>82515.600000000006</v>
      </c>
      <c r="F12" s="27">
        <v>41257.800000000003</v>
      </c>
      <c r="G12" s="27">
        <v>0</v>
      </c>
      <c r="H12" s="27">
        <v>288804.59999999998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</row>
    <row r="13" spans="1:97" ht="39" customHeight="1" x14ac:dyDescent="0.4">
      <c r="A13" s="25" t="s">
        <v>33</v>
      </c>
      <c r="B13" s="29">
        <v>2</v>
      </c>
      <c r="C13" s="25" t="s">
        <v>102</v>
      </c>
      <c r="D13" s="27">
        <f t="shared" ref="D13" si="3">SUM(E13:H13)</f>
        <v>246380.4</v>
      </c>
      <c r="E13" s="27">
        <v>36957.06</v>
      </c>
      <c r="F13" s="27">
        <v>36957.06</v>
      </c>
      <c r="G13" s="27">
        <v>0</v>
      </c>
      <c r="H13" s="27">
        <v>172466.28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</row>
    <row r="14" spans="1:97" ht="57.75" customHeight="1" x14ac:dyDescent="0.4">
      <c r="A14" s="25" t="s">
        <v>33</v>
      </c>
      <c r="B14" s="29">
        <v>3</v>
      </c>
      <c r="C14" s="25" t="s">
        <v>34</v>
      </c>
      <c r="D14" s="24">
        <f t="shared" si="1"/>
        <v>378006</v>
      </c>
      <c r="E14" s="27">
        <v>75601.2</v>
      </c>
      <c r="F14" s="27">
        <v>37800.6</v>
      </c>
      <c r="G14" s="27">
        <v>0</v>
      </c>
      <c r="H14" s="27">
        <v>264604.2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</row>
    <row r="15" spans="1:97" ht="61.5" customHeight="1" x14ac:dyDescent="0.4">
      <c r="A15" s="25" t="s">
        <v>33</v>
      </c>
      <c r="B15" s="29">
        <v>4</v>
      </c>
      <c r="C15" s="25" t="s">
        <v>35</v>
      </c>
      <c r="D15" s="24">
        <f t="shared" si="1"/>
        <v>952096.8</v>
      </c>
      <c r="E15" s="27">
        <v>142814.51999999999</v>
      </c>
      <c r="F15" s="27">
        <v>142814.51999999999</v>
      </c>
      <c r="G15" s="27">
        <v>0</v>
      </c>
      <c r="H15" s="27">
        <v>666467.76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</row>
    <row r="16" spans="1:97" ht="60" customHeight="1" x14ac:dyDescent="0.4">
      <c r="A16" s="25" t="s">
        <v>33</v>
      </c>
      <c r="B16" s="29">
        <v>5</v>
      </c>
      <c r="C16" s="30" t="s">
        <v>46</v>
      </c>
      <c r="D16" s="27">
        <f t="shared" si="1"/>
        <v>59391.600000000006</v>
      </c>
      <c r="E16" s="27">
        <v>8908.74</v>
      </c>
      <c r="F16" s="27">
        <v>8908.74</v>
      </c>
      <c r="G16" s="27">
        <v>0</v>
      </c>
      <c r="H16" s="27">
        <v>41574.120000000003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</row>
    <row r="17" spans="1:97" ht="39" customHeight="1" x14ac:dyDescent="0.4">
      <c r="A17" s="25" t="s">
        <v>23</v>
      </c>
      <c r="B17" s="29">
        <v>6</v>
      </c>
      <c r="C17" s="30" t="s">
        <v>103</v>
      </c>
      <c r="D17" s="24">
        <f t="shared" si="1"/>
        <v>774449.59</v>
      </c>
      <c r="E17" s="27">
        <v>95822.88</v>
      </c>
      <c r="F17" s="27">
        <v>136512</v>
      </c>
      <c r="G17" s="27">
        <v>0</v>
      </c>
      <c r="H17" s="27">
        <v>542114.71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</row>
    <row r="18" spans="1:97" ht="57.75" x14ac:dyDescent="0.4">
      <c r="A18" s="25" t="s">
        <v>31</v>
      </c>
      <c r="B18" s="29">
        <v>7</v>
      </c>
      <c r="C18" s="25" t="s">
        <v>47</v>
      </c>
      <c r="D18" s="24">
        <f t="shared" si="1"/>
        <v>312271</v>
      </c>
      <c r="E18" s="27">
        <v>77755.48</v>
      </c>
      <c r="F18" s="27">
        <v>15925.82</v>
      </c>
      <c r="G18" s="27">
        <v>0</v>
      </c>
      <c r="H18" s="27">
        <v>218589.7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</row>
    <row r="19" spans="1:97" ht="39" customHeight="1" x14ac:dyDescent="0.4">
      <c r="A19" s="25" t="s">
        <v>33</v>
      </c>
      <c r="B19" s="29">
        <v>8</v>
      </c>
      <c r="C19" s="25" t="s">
        <v>48</v>
      </c>
      <c r="D19" s="24">
        <f t="shared" si="1"/>
        <v>1383643.2</v>
      </c>
      <c r="E19" s="27">
        <v>276728.64</v>
      </c>
      <c r="F19" s="27">
        <v>138364.32</v>
      </c>
      <c r="G19" s="27">
        <v>0</v>
      </c>
      <c r="H19" s="27">
        <v>968550.24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</row>
    <row r="20" spans="1:97" ht="39" customHeight="1" x14ac:dyDescent="0.4">
      <c r="A20" s="25" t="s">
        <v>23</v>
      </c>
      <c r="B20" s="29">
        <v>9</v>
      </c>
      <c r="C20" s="25" t="s">
        <v>49</v>
      </c>
      <c r="D20" s="24">
        <f t="shared" si="1"/>
        <v>1884824</v>
      </c>
      <c r="E20" s="27">
        <v>510436.36</v>
      </c>
      <c r="F20" s="27">
        <v>87429.24</v>
      </c>
      <c r="G20" s="27">
        <v>87429.24</v>
      </c>
      <c r="H20" s="27">
        <v>1199529.1599999999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</row>
    <row r="21" spans="1:97" ht="39" customHeight="1" x14ac:dyDescent="0.4">
      <c r="A21" s="25" t="s">
        <v>23</v>
      </c>
      <c r="B21" s="29">
        <v>10</v>
      </c>
      <c r="C21" s="25" t="s">
        <v>50</v>
      </c>
      <c r="D21" s="24">
        <f t="shared" si="1"/>
        <v>45600</v>
      </c>
      <c r="E21" s="27">
        <v>6480</v>
      </c>
      <c r="F21" s="27">
        <v>7200</v>
      </c>
      <c r="G21" s="27">
        <v>0</v>
      </c>
      <c r="H21" s="27">
        <v>31920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</row>
    <row r="22" spans="1:97" ht="39" customHeight="1" x14ac:dyDescent="0.4">
      <c r="A22" s="25" t="s">
        <v>23</v>
      </c>
      <c r="B22" s="29">
        <v>11</v>
      </c>
      <c r="C22" s="25" t="s">
        <v>68</v>
      </c>
      <c r="D22" s="24">
        <f t="shared" si="1"/>
        <v>49840</v>
      </c>
      <c r="E22" s="27">
        <v>6552</v>
      </c>
      <c r="F22" s="27">
        <v>8400</v>
      </c>
      <c r="G22" s="27">
        <v>0</v>
      </c>
      <c r="H22" s="27">
        <v>34888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</row>
    <row r="23" spans="1:97" ht="39" customHeight="1" x14ac:dyDescent="0.4">
      <c r="A23" s="25" t="s">
        <v>23</v>
      </c>
      <c r="B23" s="29">
        <v>12</v>
      </c>
      <c r="C23" s="25" t="s">
        <v>69</v>
      </c>
      <c r="D23" s="24">
        <f t="shared" si="1"/>
        <v>43470</v>
      </c>
      <c r="E23" s="27">
        <v>6141</v>
      </c>
      <c r="F23" s="27">
        <v>6900</v>
      </c>
      <c r="G23" s="27">
        <v>0</v>
      </c>
      <c r="H23" s="27">
        <v>30429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</row>
    <row r="24" spans="1:97" ht="39" customHeight="1" x14ac:dyDescent="0.4">
      <c r="A24" s="25" t="s">
        <v>23</v>
      </c>
      <c r="B24" s="29">
        <v>13</v>
      </c>
      <c r="C24" s="25" t="s">
        <v>70</v>
      </c>
      <c r="D24" s="24">
        <f t="shared" si="1"/>
        <v>23880</v>
      </c>
      <c r="E24" s="27">
        <v>3564</v>
      </c>
      <c r="F24" s="27">
        <v>3600</v>
      </c>
      <c r="G24" s="27">
        <v>0</v>
      </c>
      <c r="H24" s="27">
        <v>16716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</row>
    <row r="25" spans="1:97" ht="39" customHeight="1" x14ac:dyDescent="0.4">
      <c r="A25" s="25" t="s">
        <v>23</v>
      </c>
      <c r="B25" s="29">
        <v>14</v>
      </c>
      <c r="C25" s="25" t="s">
        <v>110</v>
      </c>
      <c r="D25" s="24">
        <f t="shared" si="1"/>
        <v>38745</v>
      </c>
      <c r="E25" s="27">
        <v>5473.5</v>
      </c>
      <c r="F25" s="27">
        <v>6150</v>
      </c>
      <c r="G25" s="27">
        <v>0</v>
      </c>
      <c r="H25" s="27">
        <v>27121.5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</row>
    <row r="26" spans="1:97" ht="57.75" customHeight="1" x14ac:dyDescent="0.4">
      <c r="A26" s="25" t="s">
        <v>23</v>
      </c>
      <c r="B26" s="29">
        <v>15</v>
      </c>
      <c r="C26" s="25" t="s">
        <v>71</v>
      </c>
      <c r="D26" s="24">
        <f t="shared" si="1"/>
        <v>28500</v>
      </c>
      <c r="E26" s="27">
        <v>300</v>
      </c>
      <c r="F26" s="27">
        <v>8250</v>
      </c>
      <c r="G26" s="27">
        <v>0</v>
      </c>
      <c r="H26" s="27">
        <v>19950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</row>
    <row r="27" spans="1:97" ht="39" customHeight="1" x14ac:dyDescent="0.4">
      <c r="A27" s="25" t="s">
        <v>23</v>
      </c>
      <c r="B27" s="29">
        <v>16</v>
      </c>
      <c r="C27" s="25" t="s">
        <v>72</v>
      </c>
      <c r="D27" s="24">
        <f t="shared" si="1"/>
        <v>15400</v>
      </c>
      <c r="E27" s="27">
        <v>1620</v>
      </c>
      <c r="F27" s="27">
        <v>3000</v>
      </c>
      <c r="G27" s="27">
        <v>0</v>
      </c>
      <c r="H27" s="27">
        <v>10780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</row>
    <row r="28" spans="1:97" ht="39" customHeight="1" x14ac:dyDescent="0.4">
      <c r="A28" s="25" t="s">
        <v>23</v>
      </c>
      <c r="B28" s="29">
        <v>17</v>
      </c>
      <c r="C28" s="25" t="s">
        <v>73</v>
      </c>
      <c r="D28" s="24">
        <f t="shared" si="1"/>
        <v>6961</v>
      </c>
      <c r="E28" s="27">
        <v>588.29999999999995</v>
      </c>
      <c r="F28" s="27">
        <v>1500</v>
      </c>
      <c r="G28" s="27">
        <v>0</v>
      </c>
      <c r="H28" s="27">
        <v>4872.7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</row>
    <row r="29" spans="1:97" ht="39" customHeight="1" x14ac:dyDescent="0.4">
      <c r="A29" s="25" t="s">
        <v>33</v>
      </c>
      <c r="B29" s="29">
        <v>18</v>
      </c>
      <c r="C29" s="31" t="s">
        <v>79</v>
      </c>
      <c r="D29" s="24">
        <f t="shared" si="1"/>
        <v>208672.8</v>
      </c>
      <c r="E29" s="27">
        <v>41734.559999999998</v>
      </c>
      <c r="F29" s="27">
        <v>20867.28</v>
      </c>
      <c r="G29" s="27">
        <v>0</v>
      </c>
      <c r="H29" s="27">
        <v>146070.96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</row>
    <row r="30" spans="1:97" ht="39" x14ac:dyDescent="0.4">
      <c r="A30" s="25" t="s">
        <v>31</v>
      </c>
      <c r="B30" s="29">
        <v>19</v>
      </c>
      <c r="C30" s="32" t="s">
        <v>80</v>
      </c>
      <c r="D30" s="24">
        <f t="shared" si="1"/>
        <v>396425</v>
      </c>
      <c r="E30" s="27">
        <v>59463.75</v>
      </c>
      <c r="F30" s="27">
        <v>59463.75</v>
      </c>
      <c r="G30" s="27">
        <v>0</v>
      </c>
      <c r="H30" s="27">
        <v>277497.5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</row>
    <row r="31" spans="1:97" ht="42.75" customHeight="1" x14ac:dyDescent="0.4">
      <c r="A31" s="25" t="s">
        <v>36</v>
      </c>
      <c r="B31" s="29">
        <v>20</v>
      </c>
      <c r="C31" s="25" t="s">
        <v>109</v>
      </c>
      <c r="D31" s="24">
        <f t="shared" si="1"/>
        <v>159240</v>
      </c>
      <c r="E31" s="27">
        <v>36960</v>
      </c>
      <c r="F31" s="27">
        <v>10812</v>
      </c>
      <c r="G31" s="27">
        <v>0</v>
      </c>
      <c r="H31" s="27">
        <v>111468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</row>
    <row r="32" spans="1:97" ht="39" customHeight="1" x14ac:dyDescent="0.4">
      <c r="A32" s="25" t="s">
        <v>33</v>
      </c>
      <c r="B32" s="29">
        <v>21</v>
      </c>
      <c r="C32" s="25" t="s">
        <v>81</v>
      </c>
      <c r="D32" s="24">
        <f t="shared" si="1"/>
        <v>1479939.6</v>
      </c>
      <c r="E32" s="27">
        <v>295987.92</v>
      </c>
      <c r="F32" s="27">
        <v>147993.96</v>
      </c>
      <c r="G32" s="27">
        <v>0</v>
      </c>
      <c r="H32" s="27">
        <v>1035957.72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</row>
    <row r="33" spans="1:97" ht="61.5" customHeight="1" x14ac:dyDescent="0.4">
      <c r="A33" s="25" t="s">
        <v>36</v>
      </c>
      <c r="B33" s="29">
        <v>22</v>
      </c>
      <c r="C33" s="25" t="s">
        <v>107</v>
      </c>
      <c r="D33" s="24">
        <f t="shared" si="1"/>
        <v>844000</v>
      </c>
      <c r="E33" s="27">
        <v>210156</v>
      </c>
      <c r="F33" s="27">
        <v>43044</v>
      </c>
      <c r="G33" s="27">
        <v>0</v>
      </c>
      <c r="H33" s="27">
        <v>590800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</row>
    <row r="34" spans="1:97" ht="39" customHeight="1" x14ac:dyDescent="0.4">
      <c r="A34" s="25" t="s">
        <v>23</v>
      </c>
      <c r="B34" s="29">
        <v>23</v>
      </c>
      <c r="C34" s="25" t="s">
        <v>82</v>
      </c>
      <c r="D34" s="24">
        <f t="shared" si="1"/>
        <v>900873</v>
      </c>
      <c r="E34" s="27">
        <v>134451.9</v>
      </c>
      <c r="F34" s="27">
        <v>135810</v>
      </c>
      <c r="G34" s="27">
        <v>0</v>
      </c>
      <c r="H34" s="27">
        <v>630611.1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</row>
    <row r="35" spans="1:97" ht="57.75" customHeight="1" x14ac:dyDescent="0.4">
      <c r="A35" s="25" t="s">
        <v>23</v>
      </c>
      <c r="B35" s="29">
        <v>24</v>
      </c>
      <c r="C35" s="25" t="s">
        <v>83</v>
      </c>
      <c r="D35" s="24">
        <f t="shared" si="1"/>
        <v>179800</v>
      </c>
      <c r="E35" s="27">
        <v>0</v>
      </c>
      <c r="F35" s="27">
        <v>53940</v>
      </c>
      <c r="G35" s="27">
        <v>0</v>
      </c>
      <c r="H35" s="27">
        <v>125860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97" ht="57.75" customHeight="1" x14ac:dyDescent="0.4">
      <c r="A36" s="25" t="s">
        <v>23</v>
      </c>
      <c r="B36" s="29">
        <v>25</v>
      </c>
      <c r="C36" s="25" t="s">
        <v>84</v>
      </c>
      <c r="D36" s="24">
        <f t="shared" si="1"/>
        <v>772100.1</v>
      </c>
      <c r="E36" s="27">
        <v>192055.05</v>
      </c>
      <c r="F36" s="27">
        <v>39574.980000000003</v>
      </c>
      <c r="G36" s="27">
        <v>0</v>
      </c>
      <c r="H36" s="27">
        <v>540470.06999999995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</row>
    <row r="37" spans="1:97" ht="57.75" customHeight="1" x14ac:dyDescent="0.4">
      <c r="A37" s="25" t="s">
        <v>23</v>
      </c>
      <c r="B37" s="29">
        <v>26</v>
      </c>
      <c r="C37" s="25" t="s">
        <v>108</v>
      </c>
      <c r="D37" s="24">
        <f t="shared" si="1"/>
        <v>824955.9</v>
      </c>
      <c r="E37" s="27">
        <v>261705.9</v>
      </c>
      <c r="F37" s="27">
        <v>38250</v>
      </c>
      <c r="G37" s="27">
        <v>0</v>
      </c>
      <c r="H37" s="27">
        <v>525000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97" ht="57.75" customHeight="1" x14ac:dyDescent="0.4">
      <c r="A38" s="25" t="s">
        <v>23</v>
      </c>
      <c r="B38" s="29">
        <v>27</v>
      </c>
      <c r="C38" s="25" t="s">
        <v>85</v>
      </c>
      <c r="D38" s="24">
        <f t="shared" si="1"/>
        <v>785382.6</v>
      </c>
      <c r="E38" s="27">
        <v>249168.6</v>
      </c>
      <c r="F38" s="27">
        <v>36414</v>
      </c>
      <c r="G38" s="27"/>
      <c r="H38" s="27">
        <v>499800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</row>
    <row r="39" spans="1:97" ht="39" customHeight="1" x14ac:dyDescent="0.4">
      <c r="A39" s="25" t="s">
        <v>36</v>
      </c>
      <c r="B39" s="29">
        <v>28</v>
      </c>
      <c r="C39" s="25" t="s">
        <v>86</v>
      </c>
      <c r="D39" s="24">
        <f t="shared" si="1"/>
        <v>138000</v>
      </c>
      <c r="E39" s="27">
        <v>34362</v>
      </c>
      <c r="F39" s="27">
        <v>7038</v>
      </c>
      <c r="G39" s="27">
        <v>0</v>
      </c>
      <c r="H39" s="27">
        <v>96600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</row>
    <row r="40" spans="1:97" ht="39" customHeight="1" x14ac:dyDescent="0.4">
      <c r="A40" s="25" t="s">
        <v>36</v>
      </c>
      <c r="B40" s="29">
        <v>29</v>
      </c>
      <c r="C40" s="25" t="s">
        <v>87</v>
      </c>
      <c r="D40" s="24">
        <f t="shared" si="1"/>
        <v>90000</v>
      </c>
      <c r="E40" s="27">
        <v>13500</v>
      </c>
      <c r="F40" s="27">
        <v>13500</v>
      </c>
      <c r="G40" s="27">
        <v>0</v>
      </c>
      <c r="H40" s="27">
        <v>63000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</row>
    <row r="41" spans="1:97" ht="57.75" customHeight="1" x14ac:dyDescent="0.4">
      <c r="A41" s="25" t="s">
        <v>23</v>
      </c>
      <c r="B41" s="29">
        <v>30</v>
      </c>
      <c r="C41" s="25" t="s">
        <v>88</v>
      </c>
      <c r="D41" s="24">
        <f t="shared" si="1"/>
        <v>350737.5</v>
      </c>
      <c r="E41" s="27">
        <v>87243.75</v>
      </c>
      <c r="F41" s="27">
        <v>17977.5</v>
      </c>
      <c r="G41" s="27">
        <v>0</v>
      </c>
      <c r="H41" s="27">
        <v>245516.25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</row>
    <row r="42" spans="1:97" ht="39" customHeight="1" x14ac:dyDescent="0.4">
      <c r="A42" s="25" t="s">
        <v>23</v>
      </c>
      <c r="B42" s="29">
        <v>31</v>
      </c>
      <c r="C42" s="25" t="s">
        <v>111</v>
      </c>
      <c r="D42" s="24">
        <f t="shared" si="1"/>
        <v>93000</v>
      </c>
      <c r="E42" s="27">
        <v>0</v>
      </c>
      <c r="F42" s="27">
        <v>27900</v>
      </c>
      <c r="G42" s="27">
        <v>0</v>
      </c>
      <c r="H42" s="27">
        <v>65100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</row>
    <row r="43" spans="1:97" ht="39" customHeight="1" x14ac:dyDescent="0.4">
      <c r="A43" s="25" t="s">
        <v>23</v>
      </c>
      <c r="B43" s="29">
        <v>32</v>
      </c>
      <c r="C43" s="25" t="s">
        <v>104</v>
      </c>
      <c r="D43" s="24">
        <f t="shared" si="1"/>
        <v>103357.2</v>
      </c>
      <c r="E43" s="27">
        <v>25735.94</v>
      </c>
      <c r="F43" s="27">
        <v>5271.22</v>
      </c>
      <c r="G43" s="27">
        <v>0</v>
      </c>
      <c r="H43" s="27">
        <v>72350.039999999994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</row>
    <row r="44" spans="1:97" ht="39" customHeight="1" x14ac:dyDescent="0.4">
      <c r="A44" s="25" t="s">
        <v>33</v>
      </c>
      <c r="B44" s="29">
        <v>33</v>
      </c>
      <c r="C44" s="25" t="s">
        <v>91</v>
      </c>
      <c r="D44" s="24">
        <f t="shared" si="1"/>
        <v>2334260.4</v>
      </c>
      <c r="E44" s="27">
        <v>466852.08</v>
      </c>
      <c r="F44" s="27">
        <v>233426.04</v>
      </c>
      <c r="G44" s="27">
        <v>0</v>
      </c>
      <c r="H44" s="27">
        <v>1633982.28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</row>
    <row r="45" spans="1:97" ht="57.75" customHeight="1" x14ac:dyDescent="0.4">
      <c r="A45" s="25" t="s">
        <v>23</v>
      </c>
      <c r="B45" s="29">
        <v>34</v>
      </c>
      <c r="C45" s="25" t="s">
        <v>89</v>
      </c>
      <c r="D45" s="24">
        <f t="shared" si="1"/>
        <v>2500001.21</v>
      </c>
      <c r="E45" s="27">
        <v>773276.21</v>
      </c>
      <c r="F45" s="27">
        <v>117810</v>
      </c>
      <c r="G45" s="27"/>
      <c r="H45" s="27">
        <v>1608915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</row>
    <row r="46" spans="1:97" ht="39" customHeight="1" x14ac:dyDescent="0.4">
      <c r="A46" s="25" t="s">
        <v>23</v>
      </c>
      <c r="B46" s="29">
        <v>35</v>
      </c>
      <c r="C46" s="25" t="s">
        <v>93</v>
      </c>
      <c r="D46" s="24">
        <f t="shared" si="1"/>
        <v>1389223.59</v>
      </c>
      <c r="E46" s="27">
        <v>440657.42</v>
      </c>
      <c r="F46" s="27">
        <v>64416.61</v>
      </c>
      <c r="G46" s="27"/>
      <c r="H46" s="27">
        <v>884149.56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</row>
    <row r="47" spans="1:97" ht="39" customHeight="1" x14ac:dyDescent="0.4">
      <c r="A47" s="25" t="s">
        <v>33</v>
      </c>
      <c r="B47" s="29">
        <v>36</v>
      </c>
      <c r="C47" s="25" t="s">
        <v>94</v>
      </c>
      <c r="D47" s="24">
        <f t="shared" si="1"/>
        <v>385820.4</v>
      </c>
      <c r="E47" s="27">
        <v>38582.04</v>
      </c>
      <c r="F47" s="27">
        <v>77164.08</v>
      </c>
      <c r="G47" s="27">
        <v>0</v>
      </c>
      <c r="H47" s="27">
        <v>270074.28000000003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</row>
    <row r="48" spans="1:97" ht="39" customHeight="1" x14ac:dyDescent="0.4">
      <c r="A48" s="25" t="s">
        <v>23</v>
      </c>
      <c r="B48" s="29">
        <v>37</v>
      </c>
      <c r="C48" s="25" t="s">
        <v>95</v>
      </c>
      <c r="D48" s="24">
        <f t="shared" si="1"/>
        <v>381200</v>
      </c>
      <c r="E48" s="27">
        <v>94156.4</v>
      </c>
      <c r="F48" s="27">
        <v>20203.599999999999</v>
      </c>
      <c r="G48" s="27">
        <v>0</v>
      </c>
      <c r="H48" s="27">
        <v>266840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</row>
    <row r="49" spans="1:97" ht="39" x14ac:dyDescent="0.4">
      <c r="A49" s="25" t="s">
        <v>31</v>
      </c>
      <c r="B49" s="29">
        <v>38</v>
      </c>
      <c r="C49" s="25" t="s">
        <v>90</v>
      </c>
      <c r="D49" s="24">
        <f t="shared" si="1"/>
        <v>685566</v>
      </c>
      <c r="E49" s="27">
        <v>137113.20000000001</v>
      </c>
      <c r="F49" s="27">
        <v>68556.600000000006</v>
      </c>
      <c r="G49" s="27">
        <v>0</v>
      </c>
      <c r="H49" s="27">
        <v>479896.2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</row>
    <row r="50" spans="1:97" s="5" customFormat="1" ht="26.25" customHeight="1" x14ac:dyDescent="0.4">
      <c r="A50" s="22"/>
      <c r="B50" s="23">
        <v>3</v>
      </c>
      <c r="C50" s="22" t="s">
        <v>6</v>
      </c>
      <c r="D50" s="24">
        <f>SUM(D51:D53)</f>
        <v>603786</v>
      </c>
      <c r="E50" s="24">
        <f t="shared" ref="E50:H50" si="4">SUM(E51:E53)</f>
        <v>149635.79999999999</v>
      </c>
      <c r="F50" s="24">
        <f t="shared" si="4"/>
        <v>31500</v>
      </c>
      <c r="G50" s="24">
        <f t="shared" si="4"/>
        <v>0</v>
      </c>
      <c r="H50" s="24">
        <f t="shared" si="4"/>
        <v>422650.2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</row>
    <row r="51" spans="1:97" ht="39" x14ac:dyDescent="0.4">
      <c r="A51" s="25" t="s">
        <v>31</v>
      </c>
      <c r="B51" s="29">
        <v>1</v>
      </c>
      <c r="C51" s="30" t="s">
        <v>66</v>
      </c>
      <c r="D51" s="24">
        <f t="shared" si="1"/>
        <v>233680</v>
      </c>
      <c r="E51" s="24">
        <v>57604</v>
      </c>
      <c r="F51" s="24">
        <v>12500</v>
      </c>
      <c r="G51" s="24"/>
      <c r="H51" s="24">
        <v>163576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</row>
    <row r="52" spans="1:97" ht="57.75" customHeight="1" x14ac:dyDescent="0.4">
      <c r="A52" s="33" t="s">
        <v>23</v>
      </c>
      <c r="B52" s="29">
        <v>2</v>
      </c>
      <c r="C52" s="25" t="s">
        <v>53</v>
      </c>
      <c r="D52" s="24">
        <f t="shared" si="1"/>
        <v>85693</v>
      </c>
      <c r="E52" s="24">
        <v>21207.9</v>
      </c>
      <c r="F52" s="24">
        <v>4500</v>
      </c>
      <c r="G52" s="24">
        <v>0</v>
      </c>
      <c r="H52" s="24">
        <v>59985.1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</row>
    <row r="53" spans="1:97" ht="39" customHeight="1" x14ac:dyDescent="0.4">
      <c r="A53" s="33" t="s">
        <v>23</v>
      </c>
      <c r="B53" s="29">
        <v>3</v>
      </c>
      <c r="C53" s="25" t="s">
        <v>59</v>
      </c>
      <c r="D53" s="24">
        <f t="shared" si="1"/>
        <v>284413</v>
      </c>
      <c r="E53" s="27">
        <v>70823.899999999994</v>
      </c>
      <c r="F53" s="27">
        <v>14500</v>
      </c>
      <c r="G53" s="27">
        <v>0</v>
      </c>
      <c r="H53" s="27">
        <v>199089.1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</row>
    <row r="54" spans="1:97" s="5" customFormat="1" ht="26.25" customHeight="1" x14ac:dyDescent="0.4">
      <c r="A54" s="22"/>
      <c r="B54" s="23">
        <v>4</v>
      </c>
      <c r="C54" s="22" t="s">
        <v>7</v>
      </c>
      <c r="D54" s="24">
        <f>SUM(D55:D58)</f>
        <v>1002000</v>
      </c>
      <c r="E54" s="24">
        <f t="shared" ref="E54:H54" si="5">SUM(E55:E58)</f>
        <v>249600</v>
      </c>
      <c r="F54" s="24">
        <f t="shared" si="5"/>
        <v>51000</v>
      </c>
      <c r="G54" s="24">
        <f t="shared" si="5"/>
        <v>0</v>
      </c>
      <c r="H54" s="24">
        <f t="shared" si="5"/>
        <v>701400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</row>
    <row r="55" spans="1:97" ht="57.75" customHeight="1" x14ac:dyDescent="0.4">
      <c r="A55" s="33" t="s">
        <v>23</v>
      </c>
      <c r="B55" s="26">
        <v>1</v>
      </c>
      <c r="C55" s="33" t="s">
        <v>41</v>
      </c>
      <c r="D55" s="24">
        <f t="shared" si="1"/>
        <v>150000</v>
      </c>
      <c r="E55" s="27">
        <v>37500</v>
      </c>
      <c r="F55" s="27">
        <v>7500</v>
      </c>
      <c r="G55" s="27">
        <v>0</v>
      </c>
      <c r="H55" s="27">
        <v>105000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</row>
    <row r="56" spans="1:97" ht="54" customHeight="1" x14ac:dyDescent="0.4">
      <c r="A56" s="33" t="s">
        <v>33</v>
      </c>
      <c r="B56" s="26">
        <v>2</v>
      </c>
      <c r="C56" s="33" t="s">
        <v>40</v>
      </c>
      <c r="D56" s="24">
        <f t="shared" si="1"/>
        <v>300000</v>
      </c>
      <c r="E56" s="34">
        <v>75000</v>
      </c>
      <c r="F56" s="34">
        <v>15000</v>
      </c>
      <c r="G56" s="27">
        <v>0</v>
      </c>
      <c r="H56" s="34">
        <v>210000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</row>
    <row r="57" spans="1:97" ht="39" customHeight="1" x14ac:dyDescent="0.4">
      <c r="A57" s="25" t="s">
        <v>23</v>
      </c>
      <c r="B57" s="29">
        <v>3</v>
      </c>
      <c r="C57" s="25" t="s">
        <v>39</v>
      </c>
      <c r="D57" s="24">
        <f t="shared" si="1"/>
        <v>452000</v>
      </c>
      <c r="E57" s="28">
        <v>112600</v>
      </c>
      <c r="F57" s="28">
        <v>23000</v>
      </c>
      <c r="G57" s="28">
        <v>0</v>
      </c>
      <c r="H57" s="28">
        <v>316400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</row>
    <row r="58" spans="1:97" ht="39" customHeight="1" x14ac:dyDescent="0.4">
      <c r="A58" s="25" t="s">
        <v>36</v>
      </c>
      <c r="B58" s="29">
        <v>4</v>
      </c>
      <c r="C58" s="25" t="s">
        <v>51</v>
      </c>
      <c r="D58" s="24">
        <f t="shared" si="1"/>
        <v>100000</v>
      </c>
      <c r="E58" s="34">
        <v>24500</v>
      </c>
      <c r="F58" s="34">
        <v>5500</v>
      </c>
      <c r="G58" s="27">
        <v>0</v>
      </c>
      <c r="H58" s="34">
        <v>70000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</row>
    <row r="59" spans="1:97" s="5" customFormat="1" ht="26.25" customHeight="1" x14ac:dyDescent="0.4">
      <c r="A59" s="22"/>
      <c r="B59" s="23">
        <v>3</v>
      </c>
      <c r="C59" s="22" t="s">
        <v>8</v>
      </c>
      <c r="D59" s="24">
        <f>SUM(D60:D62)</f>
        <v>593596</v>
      </c>
      <c r="E59" s="24">
        <f t="shared" ref="E59:H59" si="6">SUM(E60:E62)</f>
        <v>125437.8</v>
      </c>
      <c r="F59" s="24">
        <f t="shared" si="6"/>
        <v>33000</v>
      </c>
      <c r="G59" s="24">
        <f t="shared" si="6"/>
        <v>22000</v>
      </c>
      <c r="H59" s="24">
        <f t="shared" si="6"/>
        <v>413158.2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</row>
    <row r="60" spans="1:97" ht="39" customHeight="1" x14ac:dyDescent="0.4">
      <c r="A60" s="25" t="s">
        <v>42</v>
      </c>
      <c r="B60" s="29">
        <v>1</v>
      </c>
      <c r="C60" s="25" t="s">
        <v>74</v>
      </c>
      <c r="D60" s="24">
        <f t="shared" si="1"/>
        <v>63550</v>
      </c>
      <c r="E60" s="34">
        <v>15424</v>
      </c>
      <c r="F60" s="27">
        <v>6000</v>
      </c>
      <c r="G60" s="27">
        <v>0</v>
      </c>
      <c r="H60" s="27">
        <v>42126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</row>
    <row r="61" spans="1:97" ht="39" customHeight="1" x14ac:dyDescent="0.4">
      <c r="A61" s="33" t="s">
        <v>23</v>
      </c>
      <c r="B61" s="29">
        <v>2</v>
      </c>
      <c r="C61" s="25" t="s">
        <v>113</v>
      </c>
      <c r="D61" s="24">
        <f t="shared" si="1"/>
        <v>191000</v>
      </c>
      <c r="E61" s="27">
        <v>35300</v>
      </c>
      <c r="F61" s="27">
        <v>10000</v>
      </c>
      <c r="G61" s="27">
        <v>12000</v>
      </c>
      <c r="H61" s="27">
        <v>133700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</row>
    <row r="62" spans="1:97" ht="57.75" x14ac:dyDescent="0.4">
      <c r="A62" s="33" t="s">
        <v>31</v>
      </c>
      <c r="B62" s="29">
        <v>3</v>
      </c>
      <c r="C62" s="25" t="s">
        <v>75</v>
      </c>
      <c r="D62" s="24">
        <f t="shared" si="1"/>
        <v>339046</v>
      </c>
      <c r="E62" s="27">
        <v>74713.8</v>
      </c>
      <c r="F62" s="27">
        <v>17000</v>
      </c>
      <c r="G62" s="27">
        <v>10000</v>
      </c>
      <c r="H62" s="27">
        <v>237332.2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</row>
    <row r="63" spans="1:97" s="5" customFormat="1" ht="26.25" customHeight="1" x14ac:dyDescent="0.4">
      <c r="A63" s="22"/>
      <c r="B63" s="23">
        <v>1</v>
      </c>
      <c r="C63" s="22" t="s">
        <v>9</v>
      </c>
      <c r="D63" s="24">
        <f>SUM(D64)</f>
        <v>236000</v>
      </c>
      <c r="E63" s="24">
        <f t="shared" ref="E63:H63" si="7">SUM(E64)</f>
        <v>59000</v>
      </c>
      <c r="F63" s="24">
        <f t="shared" si="7"/>
        <v>11800</v>
      </c>
      <c r="G63" s="24">
        <f t="shared" si="7"/>
        <v>0</v>
      </c>
      <c r="H63" s="24">
        <f t="shared" si="7"/>
        <v>165200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</row>
    <row r="64" spans="1:97" ht="57.75" customHeight="1" x14ac:dyDescent="0.4">
      <c r="A64" s="25" t="s">
        <v>36</v>
      </c>
      <c r="B64" s="29">
        <v>1</v>
      </c>
      <c r="C64" s="25" t="s">
        <v>98</v>
      </c>
      <c r="D64" s="24">
        <f t="shared" si="1"/>
        <v>236000</v>
      </c>
      <c r="E64" s="27">
        <v>59000</v>
      </c>
      <c r="F64" s="27">
        <v>11800</v>
      </c>
      <c r="G64" s="27">
        <v>0</v>
      </c>
      <c r="H64" s="27">
        <v>165200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</row>
    <row r="65" spans="1:97" s="5" customFormat="1" ht="26.25" customHeight="1" x14ac:dyDescent="0.4">
      <c r="A65" s="22"/>
      <c r="B65" s="23">
        <v>8</v>
      </c>
      <c r="C65" s="22" t="s">
        <v>10</v>
      </c>
      <c r="D65" s="24">
        <f>SUM(D66:D73)</f>
        <v>2624005.36</v>
      </c>
      <c r="E65" s="24">
        <f t="shared" ref="E65:H65" si="8">SUM(E66:E73)</f>
        <v>679321.86</v>
      </c>
      <c r="F65" s="24">
        <f t="shared" si="8"/>
        <v>159837.5</v>
      </c>
      <c r="G65" s="24">
        <f t="shared" si="8"/>
        <v>0</v>
      </c>
      <c r="H65" s="24">
        <f t="shared" si="8"/>
        <v>1784846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</row>
    <row r="66" spans="1:97" ht="57.75" customHeight="1" x14ac:dyDescent="0.4">
      <c r="A66" s="25" t="s">
        <v>36</v>
      </c>
      <c r="B66" s="29">
        <v>1</v>
      </c>
      <c r="C66" s="25" t="s">
        <v>56</v>
      </c>
      <c r="D66" s="24">
        <f t="shared" si="1"/>
        <v>350000</v>
      </c>
      <c r="E66" s="27">
        <v>105500</v>
      </c>
      <c r="F66" s="27">
        <v>17000</v>
      </c>
      <c r="G66" s="27">
        <v>0</v>
      </c>
      <c r="H66" s="27">
        <v>227500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</row>
    <row r="67" spans="1:97" ht="135" customHeight="1" x14ac:dyDescent="0.4">
      <c r="A67" s="25" t="s">
        <v>36</v>
      </c>
      <c r="B67" s="29">
        <v>2</v>
      </c>
      <c r="C67" s="25" t="s">
        <v>26</v>
      </c>
      <c r="D67" s="24">
        <f t="shared" si="1"/>
        <v>354300</v>
      </c>
      <c r="E67" s="27">
        <v>76290</v>
      </c>
      <c r="F67" s="27">
        <v>30000</v>
      </c>
      <c r="G67" s="27">
        <v>0</v>
      </c>
      <c r="H67" s="27">
        <v>248010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</row>
    <row r="68" spans="1:97" ht="42" customHeight="1" x14ac:dyDescent="0.4">
      <c r="A68" s="25" t="s">
        <v>42</v>
      </c>
      <c r="B68" s="29">
        <v>3</v>
      </c>
      <c r="C68" s="25" t="s">
        <v>76</v>
      </c>
      <c r="D68" s="24">
        <f t="shared" si="1"/>
        <v>1148370</v>
      </c>
      <c r="E68" s="24">
        <v>286511</v>
      </c>
      <c r="F68" s="24">
        <v>58000</v>
      </c>
      <c r="G68" s="24"/>
      <c r="H68" s="24">
        <v>803859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</row>
    <row r="69" spans="1:97" ht="54.75" customHeight="1" x14ac:dyDescent="0.4">
      <c r="A69" s="33" t="s">
        <v>65</v>
      </c>
      <c r="B69" s="29">
        <v>4</v>
      </c>
      <c r="C69" s="25" t="s">
        <v>77</v>
      </c>
      <c r="D69" s="24">
        <f t="shared" si="1"/>
        <v>35000</v>
      </c>
      <c r="E69" s="24">
        <v>7522.5</v>
      </c>
      <c r="F69" s="24">
        <v>2977.5</v>
      </c>
      <c r="G69" s="24"/>
      <c r="H69" s="24">
        <v>24500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</row>
    <row r="70" spans="1:97" ht="76.5" customHeight="1" x14ac:dyDescent="0.4">
      <c r="A70" s="25" t="s">
        <v>42</v>
      </c>
      <c r="B70" s="29">
        <v>5</v>
      </c>
      <c r="C70" s="25" t="s">
        <v>115</v>
      </c>
      <c r="D70" s="24">
        <f t="shared" si="1"/>
        <v>104630</v>
      </c>
      <c r="E70" s="27">
        <v>24389</v>
      </c>
      <c r="F70" s="27">
        <v>7000</v>
      </c>
      <c r="G70" s="27">
        <v>0</v>
      </c>
      <c r="H70" s="27">
        <v>73241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</row>
    <row r="71" spans="1:97" ht="39" x14ac:dyDescent="0.4">
      <c r="A71" s="33" t="s">
        <v>31</v>
      </c>
      <c r="B71" s="29">
        <v>6</v>
      </c>
      <c r="C71" s="25" t="s">
        <v>92</v>
      </c>
      <c r="D71" s="24">
        <f>SUM(E71:H71)</f>
        <v>33970</v>
      </c>
      <c r="E71" s="27">
        <v>7191</v>
      </c>
      <c r="F71" s="27">
        <v>3000</v>
      </c>
      <c r="G71" s="27">
        <v>0</v>
      </c>
      <c r="H71" s="27">
        <v>23779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</row>
    <row r="72" spans="1:97" ht="95.25" customHeight="1" x14ac:dyDescent="0.4">
      <c r="A72" s="25" t="s">
        <v>23</v>
      </c>
      <c r="B72" s="29">
        <v>7</v>
      </c>
      <c r="C72" s="25" t="s">
        <v>114</v>
      </c>
      <c r="D72" s="24">
        <f t="shared" ref="D72:D120" si="9">SUM(E72:H72)</f>
        <v>248600</v>
      </c>
      <c r="E72" s="27">
        <v>49720</v>
      </c>
      <c r="F72" s="27">
        <v>24860</v>
      </c>
      <c r="G72" s="27">
        <v>0</v>
      </c>
      <c r="H72" s="27">
        <v>174020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</row>
    <row r="73" spans="1:97" ht="39" customHeight="1" x14ac:dyDescent="0.4">
      <c r="A73" s="25" t="s">
        <v>96</v>
      </c>
      <c r="B73" s="29">
        <v>8</v>
      </c>
      <c r="C73" s="25" t="s">
        <v>97</v>
      </c>
      <c r="D73" s="24">
        <f t="shared" si="9"/>
        <v>349135.35999999999</v>
      </c>
      <c r="E73" s="24">
        <v>122198.36</v>
      </c>
      <c r="F73" s="24">
        <v>17000</v>
      </c>
      <c r="G73" s="24"/>
      <c r="H73" s="24">
        <v>209937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</row>
    <row r="74" spans="1:97" s="5" customFormat="1" ht="26.25" customHeight="1" x14ac:dyDescent="0.4">
      <c r="A74" s="22"/>
      <c r="B74" s="23">
        <v>2</v>
      </c>
      <c r="C74" s="22" t="s">
        <v>11</v>
      </c>
      <c r="D74" s="24">
        <f>SUM(D75:D76)</f>
        <v>365360.18</v>
      </c>
      <c r="E74" s="24">
        <f t="shared" ref="E74:H74" si="10">SUM(E75:E76)</f>
        <v>127416.42</v>
      </c>
      <c r="F74" s="24">
        <f t="shared" si="10"/>
        <v>23758.949999999997</v>
      </c>
      <c r="G74" s="24">
        <f t="shared" si="10"/>
        <v>0</v>
      </c>
      <c r="H74" s="24">
        <f t="shared" si="10"/>
        <v>214184.81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</row>
    <row r="75" spans="1:97" ht="57.75" customHeight="1" x14ac:dyDescent="0.4">
      <c r="A75" s="25" t="s">
        <v>23</v>
      </c>
      <c r="B75" s="29">
        <v>1</v>
      </c>
      <c r="C75" s="25" t="s">
        <v>20</v>
      </c>
      <c r="D75" s="24">
        <f t="shared" si="9"/>
        <v>88034.180000000008</v>
      </c>
      <c r="E75" s="27">
        <v>32647.08</v>
      </c>
      <c r="F75" s="27">
        <v>5035.1899999999996</v>
      </c>
      <c r="G75" s="27">
        <v>0</v>
      </c>
      <c r="H75" s="27">
        <v>50351.91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</row>
    <row r="76" spans="1:97" ht="57.75" customHeight="1" x14ac:dyDescent="0.4">
      <c r="A76" s="25" t="s">
        <v>42</v>
      </c>
      <c r="B76" s="29">
        <v>2</v>
      </c>
      <c r="C76" s="25" t="s">
        <v>55</v>
      </c>
      <c r="D76" s="24">
        <f t="shared" si="9"/>
        <v>277326</v>
      </c>
      <c r="E76" s="27">
        <v>94769.34</v>
      </c>
      <c r="F76" s="27">
        <v>18723.759999999998</v>
      </c>
      <c r="G76" s="27">
        <v>0</v>
      </c>
      <c r="H76" s="27">
        <v>163832.9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</row>
    <row r="77" spans="1:97" s="5" customFormat="1" ht="26.25" customHeight="1" x14ac:dyDescent="0.4">
      <c r="A77" s="22"/>
      <c r="B77" s="23">
        <v>4</v>
      </c>
      <c r="C77" s="22" t="s">
        <v>12</v>
      </c>
      <c r="D77" s="24">
        <f>SUM(D78:D81)</f>
        <v>1429574</v>
      </c>
      <c r="E77" s="24">
        <f t="shared" ref="E77:H77" si="11">SUM(E78:E81)</f>
        <v>253672.2</v>
      </c>
      <c r="F77" s="24">
        <f t="shared" si="11"/>
        <v>95200</v>
      </c>
      <c r="G77" s="24">
        <f t="shared" si="11"/>
        <v>80000</v>
      </c>
      <c r="H77" s="24">
        <f t="shared" si="11"/>
        <v>1000701.8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</row>
    <row r="78" spans="1:97" ht="57.75" customHeight="1" x14ac:dyDescent="0.4">
      <c r="A78" s="33" t="s">
        <v>36</v>
      </c>
      <c r="B78" s="26">
        <v>1</v>
      </c>
      <c r="C78" s="33" t="s">
        <v>116</v>
      </c>
      <c r="D78" s="24">
        <f t="shared" si="9"/>
        <v>195000</v>
      </c>
      <c r="E78" s="27">
        <v>32800</v>
      </c>
      <c r="F78" s="27">
        <v>10700</v>
      </c>
      <c r="G78" s="27">
        <v>15000</v>
      </c>
      <c r="H78" s="27">
        <v>136500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</row>
    <row r="79" spans="1:97" ht="39" x14ac:dyDescent="0.4">
      <c r="A79" s="33" t="s">
        <v>31</v>
      </c>
      <c r="B79" s="26">
        <v>2</v>
      </c>
      <c r="C79" s="33" t="s">
        <v>62</v>
      </c>
      <c r="D79" s="24">
        <f t="shared" si="9"/>
        <v>317000</v>
      </c>
      <c r="E79" s="27">
        <v>63100</v>
      </c>
      <c r="F79" s="27">
        <v>32000</v>
      </c>
      <c r="G79" s="27">
        <v>0</v>
      </c>
      <c r="H79" s="27">
        <v>221900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</row>
    <row r="80" spans="1:97" ht="39" x14ac:dyDescent="0.4">
      <c r="A80" s="33" t="s">
        <v>31</v>
      </c>
      <c r="B80" s="26">
        <v>3</v>
      </c>
      <c r="C80" s="33" t="s">
        <v>61</v>
      </c>
      <c r="D80" s="24">
        <f t="shared" si="9"/>
        <v>591000</v>
      </c>
      <c r="E80" s="27">
        <v>106800</v>
      </c>
      <c r="F80" s="27">
        <v>35500</v>
      </c>
      <c r="G80" s="27">
        <v>35000</v>
      </c>
      <c r="H80" s="27">
        <v>413700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</row>
    <row r="81" spans="1:97" ht="39" customHeight="1" x14ac:dyDescent="0.4">
      <c r="A81" s="33" t="s">
        <v>42</v>
      </c>
      <c r="B81" s="29">
        <v>4</v>
      </c>
      <c r="C81" s="25" t="s">
        <v>60</v>
      </c>
      <c r="D81" s="24">
        <f t="shared" si="9"/>
        <v>326574</v>
      </c>
      <c r="E81" s="34">
        <v>50972.2</v>
      </c>
      <c r="F81" s="34">
        <v>17000</v>
      </c>
      <c r="G81" s="34">
        <v>30000</v>
      </c>
      <c r="H81" s="34">
        <v>228601.8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</row>
    <row r="82" spans="1:97" s="5" customFormat="1" ht="26.25" customHeight="1" x14ac:dyDescent="0.4">
      <c r="A82" s="22"/>
      <c r="B82" s="23">
        <v>4</v>
      </c>
      <c r="C82" s="22" t="s">
        <v>27</v>
      </c>
      <c r="D82" s="24">
        <f>SUM(D83:D86)</f>
        <v>289990</v>
      </c>
      <c r="E82" s="24">
        <f t="shared" ref="E82:H82" si="12">SUM(E83:E86)</f>
        <v>21450</v>
      </c>
      <c r="F82" s="24">
        <f t="shared" si="12"/>
        <v>65547</v>
      </c>
      <c r="G82" s="24">
        <f t="shared" si="12"/>
        <v>0</v>
      </c>
      <c r="H82" s="24">
        <f t="shared" si="12"/>
        <v>202993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</row>
    <row r="83" spans="1:97" ht="39" customHeight="1" x14ac:dyDescent="0.4">
      <c r="A83" s="33" t="s">
        <v>42</v>
      </c>
      <c r="B83" s="26">
        <v>1</v>
      </c>
      <c r="C83" s="35" t="s">
        <v>125</v>
      </c>
      <c r="D83" s="24">
        <f t="shared" si="9"/>
        <v>85710</v>
      </c>
      <c r="E83" s="27">
        <v>0</v>
      </c>
      <c r="F83" s="27">
        <v>25713</v>
      </c>
      <c r="G83" s="27">
        <v>0</v>
      </c>
      <c r="H83" s="27">
        <v>59997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</row>
    <row r="84" spans="1:97" ht="39" customHeight="1" x14ac:dyDescent="0.4">
      <c r="A84" s="33" t="s">
        <v>42</v>
      </c>
      <c r="B84" s="26">
        <v>2</v>
      </c>
      <c r="C84" s="35" t="s">
        <v>67</v>
      </c>
      <c r="D84" s="24">
        <f t="shared" si="9"/>
        <v>42000</v>
      </c>
      <c r="E84" s="27">
        <v>0</v>
      </c>
      <c r="F84" s="27">
        <v>12600</v>
      </c>
      <c r="G84" s="27">
        <v>0</v>
      </c>
      <c r="H84" s="27">
        <v>29400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</row>
    <row r="85" spans="1:97" ht="39" customHeight="1" x14ac:dyDescent="0.4">
      <c r="A85" s="33" t="s">
        <v>42</v>
      </c>
      <c r="B85" s="26">
        <v>3</v>
      </c>
      <c r="C85" s="35" t="s">
        <v>126</v>
      </c>
      <c r="D85" s="24">
        <f t="shared" si="9"/>
        <v>107250</v>
      </c>
      <c r="E85" s="27">
        <v>21450</v>
      </c>
      <c r="F85" s="27">
        <v>10725</v>
      </c>
      <c r="G85" s="27">
        <v>0</v>
      </c>
      <c r="H85" s="27">
        <v>75075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</row>
    <row r="86" spans="1:97" ht="57.75" customHeight="1" x14ac:dyDescent="0.4">
      <c r="A86" s="33" t="s">
        <v>42</v>
      </c>
      <c r="B86" s="26">
        <v>4</v>
      </c>
      <c r="C86" s="35" t="s">
        <v>127</v>
      </c>
      <c r="D86" s="24">
        <f t="shared" si="9"/>
        <v>55030</v>
      </c>
      <c r="E86" s="27">
        <v>0</v>
      </c>
      <c r="F86" s="27">
        <v>16509</v>
      </c>
      <c r="G86" s="27">
        <v>0</v>
      </c>
      <c r="H86" s="27">
        <v>38521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</row>
    <row r="87" spans="1:97" s="5" customFormat="1" ht="26.25" customHeight="1" x14ac:dyDescent="0.4">
      <c r="A87" s="22"/>
      <c r="B87" s="23">
        <v>6</v>
      </c>
      <c r="C87" s="22" t="s">
        <v>13</v>
      </c>
      <c r="D87" s="24">
        <f>SUM(D88:D93)</f>
        <v>1569000.7</v>
      </c>
      <c r="E87" s="24">
        <f t="shared" ref="E87:H87" si="13">SUM(E88:E93)</f>
        <v>360550.7</v>
      </c>
      <c r="F87" s="24">
        <f t="shared" si="13"/>
        <v>110150</v>
      </c>
      <c r="G87" s="24">
        <f t="shared" si="13"/>
        <v>0</v>
      </c>
      <c r="H87" s="24">
        <f t="shared" si="13"/>
        <v>1098300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</row>
    <row r="88" spans="1:97" ht="57.75" customHeight="1" x14ac:dyDescent="0.4">
      <c r="A88" s="33" t="s">
        <v>36</v>
      </c>
      <c r="B88" s="26">
        <v>1</v>
      </c>
      <c r="C88" s="33" t="s">
        <v>117</v>
      </c>
      <c r="D88" s="24">
        <f t="shared" si="9"/>
        <v>253000</v>
      </c>
      <c r="E88" s="27">
        <v>63250</v>
      </c>
      <c r="F88" s="27">
        <v>12650</v>
      </c>
      <c r="G88" s="27"/>
      <c r="H88" s="27">
        <v>177100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</row>
    <row r="89" spans="1:97" ht="39" x14ac:dyDescent="0.4">
      <c r="A89" s="33" t="s">
        <v>31</v>
      </c>
      <c r="B89" s="26">
        <v>2</v>
      </c>
      <c r="C89" s="33" t="s">
        <v>128</v>
      </c>
      <c r="D89" s="24">
        <f t="shared" si="9"/>
        <v>300000</v>
      </c>
      <c r="E89" s="27">
        <v>75000</v>
      </c>
      <c r="F89" s="27">
        <v>15000</v>
      </c>
      <c r="G89" s="27">
        <v>0</v>
      </c>
      <c r="H89" s="27">
        <v>210000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</row>
    <row r="90" spans="1:97" ht="39" customHeight="1" x14ac:dyDescent="0.4">
      <c r="A90" s="33" t="s">
        <v>65</v>
      </c>
      <c r="B90" s="26">
        <v>3</v>
      </c>
      <c r="C90" s="33" t="s">
        <v>64</v>
      </c>
      <c r="D90" s="24">
        <f t="shared" si="9"/>
        <v>540000</v>
      </c>
      <c r="E90" s="27">
        <v>135000</v>
      </c>
      <c r="F90" s="27">
        <v>27000</v>
      </c>
      <c r="G90" s="27">
        <v>0</v>
      </c>
      <c r="H90" s="27">
        <v>378000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</row>
    <row r="91" spans="1:97" ht="39" x14ac:dyDescent="0.4">
      <c r="A91" s="33" t="s">
        <v>31</v>
      </c>
      <c r="B91" s="29">
        <v>4</v>
      </c>
      <c r="C91" s="30" t="s">
        <v>43</v>
      </c>
      <c r="D91" s="24">
        <f t="shared" si="9"/>
        <v>317000</v>
      </c>
      <c r="E91" s="27">
        <v>47550</v>
      </c>
      <c r="F91" s="27">
        <v>47550</v>
      </c>
      <c r="G91" s="27">
        <v>0</v>
      </c>
      <c r="H91" s="27">
        <v>221900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</row>
    <row r="92" spans="1:97" ht="39" x14ac:dyDescent="0.4">
      <c r="A92" s="33" t="s">
        <v>31</v>
      </c>
      <c r="B92" s="26">
        <v>5</v>
      </c>
      <c r="C92" s="30" t="s">
        <v>30</v>
      </c>
      <c r="D92" s="24">
        <f t="shared" si="9"/>
        <v>105000.7</v>
      </c>
      <c r="E92" s="27">
        <v>26250.7</v>
      </c>
      <c r="F92" s="27">
        <v>5250</v>
      </c>
      <c r="G92" s="27">
        <v>0</v>
      </c>
      <c r="H92" s="27">
        <v>73500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</row>
    <row r="93" spans="1:97" ht="39" customHeight="1" x14ac:dyDescent="0.4">
      <c r="A93" s="33" t="s">
        <v>42</v>
      </c>
      <c r="B93" s="26">
        <v>6</v>
      </c>
      <c r="C93" s="30" t="s">
        <v>129</v>
      </c>
      <c r="D93" s="24">
        <f t="shared" si="9"/>
        <v>54000</v>
      </c>
      <c r="E93" s="27">
        <v>13500</v>
      </c>
      <c r="F93" s="27">
        <v>2700</v>
      </c>
      <c r="G93" s="27">
        <v>0</v>
      </c>
      <c r="H93" s="27">
        <v>37800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</row>
    <row r="94" spans="1:97" s="5" customFormat="1" ht="26.25" customHeight="1" x14ac:dyDescent="0.4">
      <c r="A94" s="22"/>
      <c r="B94" s="23">
        <v>2</v>
      </c>
      <c r="C94" s="22" t="s">
        <v>14</v>
      </c>
      <c r="D94" s="24">
        <f>SUM(D95:D96)</f>
        <v>950000</v>
      </c>
      <c r="E94" s="24">
        <f t="shared" ref="E94:H94" si="14">SUM(E95:E96)</f>
        <v>165000</v>
      </c>
      <c r="F94" s="24">
        <f t="shared" si="14"/>
        <v>120000</v>
      </c>
      <c r="G94" s="24">
        <f t="shared" si="14"/>
        <v>0</v>
      </c>
      <c r="H94" s="24">
        <f t="shared" si="14"/>
        <v>665000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</row>
    <row r="95" spans="1:97" ht="57.75" x14ac:dyDescent="0.4">
      <c r="A95" s="25" t="s">
        <v>31</v>
      </c>
      <c r="B95" s="29">
        <v>1</v>
      </c>
      <c r="C95" s="25" t="s">
        <v>118</v>
      </c>
      <c r="D95" s="24">
        <f>SUM(E95:H95)</f>
        <v>350000</v>
      </c>
      <c r="E95" s="27">
        <v>15000</v>
      </c>
      <c r="F95" s="27">
        <v>90000</v>
      </c>
      <c r="G95" s="27">
        <v>0</v>
      </c>
      <c r="H95" s="27">
        <v>245000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</row>
    <row r="96" spans="1:97" ht="39" customHeight="1" x14ac:dyDescent="0.4">
      <c r="A96" s="25" t="s">
        <v>23</v>
      </c>
      <c r="B96" s="36">
        <v>2</v>
      </c>
      <c r="C96" s="33" t="s">
        <v>78</v>
      </c>
      <c r="D96" s="24">
        <f>SUM(E96:H96)</f>
        <v>600000</v>
      </c>
      <c r="E96" s="27">
        <v>150000</v>
      </c>
      <c r="F96" s="27">
        <v>30000</v>
      </c>
      <c r="G96" s="27">
        <v>0</v>
      </c>
      <c r="H96" s="27">
        <v>420000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</row>
    <row r="97" spans="1:97" s="5" customFormat="1" ht="26.25" customHeight="1" x14ac:dyDescent="0.4">
      <c r="A97" s="22"/>
      <c r="B97" s="23">
        <v>4</v>
      </c>
      <c r="C97" s="22" t="s">
        <v>15</v>
      </c>
      <c r="D97" s="24">
        <f>SUM(D98:D101)</f>
        <v>2020814</v>
      </c>
      <c r="E97" s="24">
        <f t="shared" ref="E97:H97" si="15">SUM(E98:E101)</f>
        <v>709544.3</v>
      </c>
      <c r="F97" s="24">
        <f t="shared" si="15"/>
        <v>98890.7</v>
      </c>
      <c r="G97" s="24">
        <f t="shared" si="15"/>
        <v>0</v>
      </c>
      <c r="H97" s="24">
        <f t="shared" si="15"/>
        <v>1212379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</row>
    <row r="98" spans="1:97" ht="39" x14ac:dyDescent="0.4">
      <c r="A98" s="25" t="s">
        <v>31</v>
      </c>
      <c r="B98" s="29">
        <v>1</v>
      </c>
      <c r="C98" s="30" t="s">
        <v>25</v>
      </c>
      <c r="D98" s="24">
        <f t="shared" si="9"/>
        <v>144974</v>
      </c>
      <c r="E98" s="27">
        <v>33810</v>
      </c>
      <c r="F98" s="27">
        <v>14564</v>
      </c>
      <c r="G98" s="27">
        <v>0</v>
      </c>
      <c r="H98" s="27">
        <v>96600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</row>
    <row r="99" spans="1:97" ht="39" customHeight="1" x14ac:dyDescent="0.4">
      <c r="A99" s="25" t="s">
        <v>36</v>
      </c>
      <c r="B99" s="29">
        <v>2</v>
      </c>
      <c r="C99" s="30" t="s">
        <v>132</v>
      </c>
      <c r="D99" s="24">
        <f t="shared" si="9"/>
        <v>444640</v>
      </c>
      <c r="E99" s="27">
        <v>108936.8</v>
      </c>
      <c r="F99" s="27">
        <v>24455.200000000001</v>
      </c>
      <c r="G99" s="27">
        <v>0</v>
      </c>
      <c r="H99" s="27">
        <v>311248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</row>
    <row r="100" spans="1:97" ht="76.5" customHeight="1" x14ac:dyDescent="0.4">
      <c r="A100" s="33" t="s">
        <v>42</v>
      </c>
      <c r="B100" s="29">
        <v>3</v>
      </c>
      <c r="C100" s="30" t="s">
        <v>54</v>
      </c>
      <c r="D100" s="24">
        <f t="shared" si="9"/>
        <v>1383100</v>
      </c>
      <c r="E100" s="27">
        <v>557177.5</v>
      </c>
      <c r="F100" s="27">
        <v>55061.5</v>
      </c>
      <c r="G100" s="27">
        <v>0</v>
      </c>
      <c r="H100" s="27">
        <v>770861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</row>
    <row r="101" spans="1:97" ht="48" customHeight="1" x14ac:dyDescent="0.4">
      <c r="A101" s="33" t="s">
        <v>42</v>
      </c>
      <c r="B101" s="29">
        <v>4</v>
      </c>
      <c r="C101" s="30" t="s">
        <v>130</v>
      </c>
      <c r="D101" s="24">
        <f t="shared" si="9"/>
        <v>48100</v>
      </c>
      <c r="E101" s="27">
        <v>9620</v>
      </c>
      <c r="F101" s="27">
        <v>4810</v>
      </c>
      <c r="G101" s="27">
        <v>0</v>
      </c>
      <c r="H101" s="27">
        <v>33670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</row>
    <row r="102" spans="1:97" s="5" customFormat="1" ht="26.25" customHeight="1" x14ac:dyDescent="0.4">
      <c r="A102" s="22"/>
      <c r="B102" s="23">
        <v>6</v>
      </c>
      <c r="C102" s="22" t="s">
        <v>16</v>
      </c>
      <c r="D102" s="24">
        <f>SUM(D103:D108)</f>
        <v>2544426.09</v>
      </c>
      <c r="E102" s="24">
        <f t="shared" ref="E102:H102" si="16">SUM(E103:E108)</f>
        <v>567524.49</v>
      </c>
      <c r="F102" s="24">
        <f t="shared" si="16"/>
        <v>127600</v>
      </c>
      <c r="G102" s="24">
        <f t="shared" si="16"/>
        <v>195000</v>
      </c>
      <c r="H102" s="24">
        <f t="shared" si="16"/>
        <v>1654301.6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</row>
    <row r="103" spans="1:97" ht="39" x14ac:dyDescent="0.4">
      <c r="A103" s="25" t="s">
        <v>31</v>
      </c>
      <c r="B103" s="26">
        <v>1</v>
      </c>
      <c r="C103" s="37" t="s">
        <v>28</v>
      </c>
      <c r="D103" s="24">
        <f t="shared" si="9"/>
        <v>1333838.0900000001</v>
      </c>
      <c r="E103" s="38">
        <v>367948.09</v>
      </c>
      <c r="F103" s="38">
        <v>59000</v>
      </c>
      <c r="G103" s="27">
        <v>100000</v>
      </c>
      <c r="H103" s="27">
        <v>806890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</row>
    <row r="104" spans="1:97" ht="57.75" x14ac:dyDescent="0.4">
      <c r="A104" s="25" t="s">
        <v>31</v>
      </c>
      <c r="B104" s="26">
        <v>2</v>
      </c>
      <c r="C104" s="33" t="s">
        <v>121</v>
      </c>
      <c r="D104" s="24">
        <f t="shared" si="9"/>
        <v>120507</v>
      </c>
      <c r="E104" s="27">
        <v>14652.1</v>
      </c>
      <c r="F104" s="27">
        <v>6500</v>
      </c>
      <c r="G104" s="27">
        <v>15000</v>
      </c>
      <c r="H104" s="27">
        <v>84354.9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</row>
    <row r="105" spans="1:97" ht="57.75" x14ac:dyDescent="0.4">
      <c r="A105" s="25" t="s">
        <v>31</v>
      </c>
      <c r="B105" s="26">
        <v>3</v>
      </c>
      <c r="C105" s="33" t="s">
        <v>120</v>
      </c>
      <c r="D105" s="24">
        <f t="shared" si="9"/>
        <v>220237</v>
      </c>
      <c r="E105" s="27">
        <v>39571.1</v>
      </c>
      <c r="F105" s="27">
        <v>11500</v>
      </c>
      <c r="G105" s="27">
        <v>15000</v>
      </c>
      <c r="H105" s="27">
        <v>154165.9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</row>
    <row r="106" spans="1:97" ht="104.25" customHeight="1" x14ac:dyDescent="0.4">
      <c r="A106" s="33" t="s">
        <v>36</v>
      </c>
      <c r="B106" s="26">
        <v>4</v>
      </c>
      <c r="C106" s="33" t="s">
        <v>123</v>
      </c>
      <c r="D106" s="24">
        <f t="shared" si="9"/>
        <v>283800</v>
      </c>
      <c r="E106" s="27">
        <v>50140</v>
      </c>
      <c r="F106" s="27">
        <v>15000</v>
      </c>
      <c r="G106" s="27">
        <v>20000</v>
      </c>
      <c r="H106" s="27">
        <v>198660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</row>
    <row r="107" spans="1:97" ht="39" x14ac:dyDescent="0.4">
      <c r="A107" s="25" t="s">
        <v>31</v>
      </c>
      <c r="B107" s="29">
        <v>5</v>
      </c>
      <c r="C107" s="25" t="s">
        <v>119</v>
      </c>
      <c r="D107" s="24">
        <f t="shared" si="9"/>
        <v>326044</v>
      </c>
      <c r="E107" s="34">
        <v>62813.2</v>
      </c>
      <c r="F107" s="34">
        <v>20000</v>
      </c>
      <c r="G107" s="34">
        <v>15000</v>
      </c>
      <c r="H107" s="34">
        <v>228230.8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</row>
    <row r="108" spans="1:97" ht="76.5" customHeight="1" x14ac:dyDescent="0.4">
      <c r="A108" s="33" t="s">
        <v>42</v>
      </c>
      <c r="B108" s="29">
        <v>6</v>
      </c>
      <c r="C108" s="25" t="s">
        <v>122</v>
      </c>
      <c r="D108" s="24">
        <f t="shared" si="9"/>
        <v>260000</v>
      </c>
      <c r="E108" s="27">
        <v>32400</v>
      </c>
      <c r="F108" s="27">
        <v>15600</v>
      </c>
      <c r="G108" s="27">
        <v>30000</v>
      </c>
      <c r="H108" s="27">
        <v>182000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</row>
    <row r="109" spans="1:97" s="5" customFormat="1" ht="26.25" customHeight="1" x14ac:dyDescent="0.4">
      <c r="A109" s="22"/>
      <c r="B109" s="23">
        <v>3</v>
      </c>
      <c r="C109" s="22" t="s">
        <v>17</v>
      </c>
      <c r="D109" s="24">
        <f>SUM(D110:D112)</f>
        <v>1430000</v>
      </c>
      <c r="E109" s="24">
        <f t="shared" ref="E109:H109" si="17">SUM(E110:E112)</f>
        <v>152500</v>
      </c>
      <c r="F109" s="24">
        <f t="shared" si="17"/>
        <v>276500</v>
      </c>
      <c r="G109" s="24">
        <f t="shared" si="17"/>
        <v>0</v>
      </c>
      <c r="H109" s="24">
        <f t="shared" si="17"/>
        <v>1001000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</row>
    <row r="110" spans="1:97" ht="57.75" customHeight="1" x14ac:dyDescent="0.4">
      <c r="A110" s="25" t="s">
        <v>36</v>
      </c>
      <c r="B110" s="29">
        <v>1</v>
      </c>
      <c r="C110" s="30" t="s">
        <v>112</v>
      </c>
      <c r="D110" s="24">
        <f t="shared" si="9"/>
        <v>770000</v>
      </c>
      <c r="E110" s="27">
        <v>77000</v>
      </c>
      <c r="F110" s="27">
        <v>154000</v>
      </c>
      <c r="G110" s="27">
        <v>0</v>
      </c>
      <c r="H110" s="27">
        <v>539000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</row>
    <row r="111" spans="1:97" ht="76.5" customHeight="1" x14ac:dyDescent="0.4">
      <c r="A111" s="25" t="s">
        <v>36</v>
      </c>
      <c r="B111" s="29">
        <v>2</v>
      </c>
      <c r="C111" s="30" t="s">
        <v>44</v>
      </c>
      <c r="D111" s="24">
        <f t="shared" si="9"/>
        <v>470000</v>
      </c>
      <c r="E111" s="27">
        <v>47000</v>
      </c>
      <c r="F111" s="27">
        <v>94000</v>
      </c>
      <c r="G111" s="27">
        <v>0</v>
      </c>
      <c r="H111" s="27">
        <v>329000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</row>
    <row r="112" spans="1:97" ht="57.75" customHeight="1" x14ac:dyDescent="0.4">
      <c r="A112" s="25" t="s">
        <v>31</v>
      </c>
      <c r="B112" s="29">
        <v>3</v>
      </c>
      <c r="C112" s="25" t="s">
        <v>63</v>
      </c>
      <c r="D112" s="24">
        <f t="shared" si="9"/>
        <v>190000</v>
      </c>
      <c r="E112" s="27">
        <v>28500</v>
      </c>
      <c r="F112" s="27">
        <v>28500</v>
      </c>
      <c r="G112" s="27">
        <v>0</v>
      </c>
      <c r="H112" s="27">
        <v>133000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</row>
    <row r="113" spans="1:97" s="5" customFormat="1" ht="26.25" customHeight="1" x14ac:dyDescent="0.4">
      <c r="A113" s="22"/>
      <c r="B113" s="23">
        <v>7</v>
      </c>
      <c r="C113" s="22" t="s">
        <v>18</v>
      </c>
      <c r="D113" s="24">
        <f>SUM(D114:D120)</f>
        <v>1573154</v>
      </c>
      <c r="E113" s="24">
        <f t="shared" ref="E113:H113" si="18">SUM(E114:E120)</f>
        <v>353613.5</v>
      </c>
      <c r="F113" s="24">
        <f t="shared" si="18"/>
        <v>127063</v>
      </c>
      <c r="G113" s="24">
        <f t="shared" si="18"/>
        <v>15000</v>
      </c>
      <c r="H113" s="24">
        <f t="shared" si="18"/>
        <v>1077477.5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</row>
    <row r="114" spans="1:97" ht="39" x14ac:dyDescent="0.4">
      <c r="A114" s="25" t="s">
        <v>31</v>
      </c>
      <c r="B114" s="29">
        <v>1</v>
      </c>
      <c r="C114" s="25" t="s">
        <v>29</v>
      </c>
      <c r="D114" s="24">
        <f t="shared" si="9"/>
        <v>153653</v>
      </c>
      <c r="E114" s="27">
        <v>38095.9</v>
      </c>
      <c r="F114" s="27">
        <v>8000</v>
      </c>
      <c r="G114" s="27">
        <v>0</v>
      </c>
      <c r="H114" s="27">
        <f>42340+65217.1</f>
        <v>107557.1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</row>
    <row r="115" spans="1:97" ht="57.75" x14ac:dyDescent="0.4">
      <c r="A115" s="25" t="s">
        <v>31</v>
      </c>
      <c r="B115" s="29">
        <v>2</v>
      </c>
      <c r="C115" s="30" t="s">
        <v>57</v>
      </c>
      <c r="D115" s="24">
        <f t="shared" si="9"/>
        <v>277041</v>
      </c>
      <c r="E115" s="27">
        <v>55408.3</v>
      </c>
      <c r="F115" s="27">
        <v>27704</v>
      </c>
      <c r="G115" s="27">
        <v>0</v>
      </c>
      <c r="H115" s="27">
        <v>193928.7</v>
      </c>
      <c r="I115" s="3"/>
      <c r="J115" s="11"/>
      <c r="K115" s="12"/>
      <c r="L115" s="3"/>
      <c r="M115" s="3"/>
      <c r="N115" s="3"/>
      <c r="O115" s="3"/>
      <c r="P115" s="3"/>
      <c r="Q115" s="3"/>
      <c r="R115" s="3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</row>
    <row r="116" spans="1:97" ht="57.75" x14ac:dyDescent="0.4">
      <c r="A116" s="25" t="s">
        <v>31</v>
      </c>
      <c r="B116" s="29">
        <v>3</v>
      </c>
      <c r="C116" s="30" t="s">
        <v>45</v>
      </c>
      <c r="D116" s="24">
        <f t="shared" si="9"/>
        <v>288708</v>
      </c>
      <c r="E116" s="34">
        <v>57742.7</v>
      </c>
      <c r="F116" s="34">
        <v>28870</v>
      </c>
      <c r="G116" s="27">
        <v>0</v>
      </c>
      <c r="H116" s="34">
        <v>202095.3</v>
      </c>
      <c r="I116" s="3"/>
      <c r="J116" s="12"/>
      <c r="K116" s="12"/>
      <c r="L116" s="3"/>
      <c r="M116" s="3"/>
      <c r="N116" s="3"/>
      <c r="O116" s="3"/>
      <c r="P116" s="3"/>
      <c r="Q116" s="3"/>
      <c r="R116" s="3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</row>
    <row r="117" spans="1:97" ht="79.5" customHeight="1" x14ac:dyDescent="0.4">
      <c r="A117" s="25" t="s">
        <v>36</v>
      </c>
      <c r="B117" s="29">
        <v>4</v>
      </c>
      <c r="C117" s="30" t="s">
        <v>105</v>
      </c>
      <c r="D117" s="24">
        <f t="shared" si="9"/>
        <v>168000</v>
      </c>
      <c r="E117" s="27">
        <v>67425</v>
      </c>
      <c r="F117" s="27">
        <v>6705</v>
      </c>
      <c r="G117" s="27">
        <v>0</v>
      </c>
      <c r="H117" s="27">
        <v>93870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</row>
    <row r="118" spans="1:97" ht="57.75" x14ac:dyDescent="0.4">
      <c r="A118" s="25" t="s">
        <v>31</v>
      </c>
      <c r="B118" s="29">
        <v>5</v>
      </c>
      <c r="C118" s="39" t="s">
        <v>58</v>
      </c>
      <c r="D118" s="24">
        <f t="shared" si="9"/>
        <v>247841</v>
      </c>
      <c r="E118" s="27">
        <v>49568.3</v>
      </c>
      <c r="F118" s="27">
        <v>24784</v>
      </c>
      <c r="G118" s="27">
        <v>0</v>
      </c>
      <c r="H118" s="27">
        <v>173488.7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</row>
    <row r="119" spans="1:97" ht="95.25" customHeight="1" x14ac:dyDescent="0.4">
      <c r="A119" s="33" t="s">
        <v>42</v>
      </c>
      <c r="B119" s="29">
        <v>6</v>
      </c>
      <c r="C119" s="39" t="s">
        <v>124</v>
      </c>
      <c r="D119" s="24">
        <f t="shared" si="9"/>
        <v>226934</v>
      </c>
      <c r="E119" s="27">
        <f>30990.2+12050-960</f>
        <v>42080.2</v>
      </c>
      <c r="F119" s="27">
        <v>11000</v>
      </c>
      <c r="G119" s="27">
        <f>11540+2500+960</f>
        <v>15000</v>
      </c>
      <c r="H119" s="27">
        <f>124903.8+33950</f>
        <v>158853.79999999999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</row>
    <row r="120" spans="1:97" ht="57.75" x14ac:dyDescent="0.4">
      <c r="A120" s="25" t="s">
        <v>31</v>
      </c>
      <c r="B120" s="29">
        <v>7</v>
      </c>
      <c r="C120" s="39" t="s">
        <v>52</v>
      </c>
      <c r="D120" s="24">
        <f t="shared" si="9"/>
        <v>210977</v>
      </c>
      <c r="E120" s="27">
        <v>43293.1</v>
      </c>
      <c r="F120" s="27">
        <v>20000</v>
      </c>
      <c r="G120" s="27">
        <v>0</v>
      </c>
      <c r="H120" s="27">
        <v>147683.9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</row>
    <row r="121" spans="1:97" s="6" customFormat="1" ht="26.25" customHeight="1" x14ac:dyDescent="0.4">
      <c r="A121" s="40"/>
      <c r="B121" s="41">
        <f>B6+B11+B50+B54+B59+B63+B65+B74+B77+B82+B87+B94+B97+B102+B109+B113</f>
        <v>99</v>
      </c>
      <c r="C121" s="42" t="s">
        <v>19</v>
      </c>
      <c r="D121" s="43">
        <f t="shared" ref="D121:H121" si="19">SUM(D6,D11,D50,D54,D59,D63,D65,D74,D77,D82,D87,D94,D97,D102,D109,D113)</f>
        <v>39918346.219999999</v>
      </c>
      <c r="E121" s="43">
        <f>SUM(E6,E11,E50,E54,E59,E63,E65,E74,E77,E82,E87,E94,E97,E102,E109,E113)</f>
        <v>9105503.5099999998</v>
      </c>
      <c r="F121" s="43">
        <f t="shared" si="19"/>
        <v>3370850.8300000005</v>
      </c>
      <c r="G121" s="43">
        <f t="shared" si="19"/>
        <v>399429.24</v>
      </c>
      <c r="H121" s="43">
        <f t="shared" si="19"/>
        <v>27042562.639999997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</row>
    <row r="122" spans="1:97" ht="26.25" customHeight="1" x14ac:dyDescent="0.4">
      <c r="A122" s="2"/>
      <c r="B122" s="2"/>
      <c r="C122" s="2"/>
      <c r="D122" s="2"/>
      <c r="E122" s="2"/>
      <c r="F122" s="2"/>
      <c r="G122" s="2"/>
      <c r="H122" s="2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</row>
  </sheetData>
  <autoFilter ref="A6:R122"/>
  <mergeCells count="7">
    <mergeCell ref="A1:H1"/>
    <mergeCell ref="A3:A5"/>
    <mergeCell ref="B3:B5"/>
    <mergeCell ref="C3:C5"/>
    <mergeCell ref="D4:D5"/>
    <mergeCell ref="E4:H4"/>
    <mergeCell ref="D3:H3"/>
  </mergeCells>
  <pageMargins left="0.43307086614173229" right="0.19685039370078741" top="0.39370078740157483" bottom="0.31496062992125984" header="0.31496062992125984" footer="0.31496062992125984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фактически реализован.проекты</vt:lpstr>
      <vt:lpstr>'фактически реализован.проекты'!Область_печати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2022-12-13T13:23:53Z</dcterms:modified>
</cp:coreProperties>
</file>